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_FilterDatabase" localSheetId="1" hidden="1">'приложение 2'!$A$12:$I$563</definedName>
  </definedNames>
  <calcPr fullCalcOnLoad="1"/>
</workbook>
</file>

<file path=xl/sharedStrings.xml><?xml version="1.0" encoding="utf-8"?>
<sst xmlns="http://schemas.openxmlformats.org/spreadsheetml/2006/main" count="2548" uniqueCount="878">
  <si>
    <t>18210502010021000110</t>
  </si>
  <si>
    <t>18210502020021000110</t>
  </si>
  <si>
    <t>18210503000010000110</t>
  </si>
  <si>
    <t xml:space="preserve">      Единый сельскохозяйственный налог</t>
  </si>
  <si>
    <t>18210503010011000110</t>
  </si>
  <si>
    <t>90111100000000000000</t>
  </si>
  <si>
    <t>к постановлению главы</t>
  </si>
  <si>
    <t>Исполнено в рублях</t>
  </si>
  <si>
    <t>00011300000000000000</t>
  </si>
  <si>
    <t>00011301995050000130</t>
  </si>
  <si>
    <t>90621905000050000151</t>
  </si>
  <si>
    <t>18210102010011000110</t>
  </si>
  <si>
    <t>18210102020011000110</t>
  </si>
  <si>
    <t>18210102030011000110</t>
  </si>
  <si>
    <t>18210102030013000110</t>
  </si>
  <si>
    <t>18210102040011000110</t>
  </si>
  <si>
    <t>18210502010023000110</t>
  </si>
  <si>
    <t>муниципального образования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</si>
  <si>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</si>
  <si>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</si>
  <si>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</si>
  <si>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901 01 06 04 01 05 0000 810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</si>
  <si>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</si>
  <si>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</si>
  <si>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90111105013100000120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</si>
  <si>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</si>
  <si>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</si>
  <si>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04811200000000000000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</si>
  <si>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</si>
  <si>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</si>
  <si>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</si>
  <si>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</si>
  <si>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</si>
  <si>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</si>
  <si>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</si>
  <si>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</si>
  <si>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</si>
  <si>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 xml:space="preserve">     ДОХОДЫ ОТ ОКАЗАНИЯ ПЛАТНЫХ УСЛУГ И КОМПЕНСАЦИИ ЗАТРАТ ГОСУДАРСТВА</t>
  </si>
  <si>
    <t>90611301995050001130</t>
  </si>
  <si>
    <t>90611301995050003130</t>
  </si>
  <si>
    <t>90111400000000000000</t>
  </si>
  <si>
    <t xml:space="preserve">    ДОХОДЫ ОТ ПРОДАЖИ МАТЕРИАЛЬНЫХ И НЕМАТЕРИАЛЬНЫХ АКТИВОВ</t>
  </si>
  <si>
    <t>90111406013100000430</t>
  </si>
  <si>
    <t>00011600000000000000</t>
  </si>
  <si>
    <t xml:space="preserve">    ШТРАФЫ, САНКЦИИ,ВОЗМЕЩЕНИЕ УЩЕРБА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</si>
  <si>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</si>
  <si>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90111700000000000000</t>
  </si>
  <si>
    <t xml:space="preserve">    ПРОЧИЕ НЕНАЛОГОВЫЕ ДОХОДЫ</t>
  </si>
  <si>
    <t>90111701050050000180</t>
  </si>
  <si>
    <t xml:space="preserve">    Невыясненные поступления,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</si>
  <si>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</si>
  <si>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</si>
  <si>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</si>
  <si>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</si>
  <si>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</si>
  <si>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</si>
  <si>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</si>
  <si>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</si>
  <si>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</si>
  <si>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</si>
  <si>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</si>
  <si>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</si>
  <si>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</si>
  <si>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</si>
  <si>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</si>
  <si>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</si>
  <si>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 xml:space="preserve">      Физическая культура</t>
  </si>
  <si>
    <t>1101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</si>
  <si>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</si>
  <si>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</si>
  <si>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</si>
  <si>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>90120203015050000151</t>
  </si>
  <si>
    <t>90120203022050000151</t>
  </si>
  <si>
    <t>00020203024050000151</t>
  </si>
  <si>
    <t>в рублях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</si>
  <si>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</si>
  <si>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</si>
  <si>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</si>
  <si>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</si>
  <si>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</si>
  <si>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</si>
  <si>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</si>
  <si>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</si>
  <si>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</si>
  <si>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</si>
  <si>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00021900000000000000</t>
  </si>
  <si>
    <t xml:space="preserve">   ВОЗВРАТ ОСТАТКОВ СУБСИДИЙ, СУБВЕНЦИЙ И ИНЫХ МЕЖБЮДЖЕТНЫХ ТРАНСФЕРТОВ, ИМЕЮЩИХ ЦЕЛЕВОЕ НАЗНАЧЕНИЕ, ПРОШЛЫХ ЛЕТ</t>
  </si>
  <si>
    <t>90121905000050000151</t>
  </si>
  <si>
    <t xml:space="preserve">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</si>
  <si>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</si>
  <si>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</si>
  <si>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</si>
  <si>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</si>
  <si>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</si>
  <si>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</si>
  <si>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</si>
  <si>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</si>
  <si>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</si>
  <si>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</si>
  <si>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</si>
  <si>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</si>
  <si>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</si>
  <si>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</si>
  <si>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</si>
  <si>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Код целевой статьи</t>
  </si>
  <si>
    <t xml:space="preserve">муниципального образования </t>
  </si>
  <si>
    <t>Номер строки</t>
  </si>
  <si>
    <t>Код раздела, подраз-дела</t>
  </si>
  <si>
    <t>Исполненено</t>
  </si>
  <si>
    <t>3</t>
  </si>
  <si>
    <t>4</t>
  </si>
  <si>
    <t>5</t>
  </si>
  <si>
    <t xml:space="preserve"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</si>
  <si>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в том числе:</t>
  </si>
  <si>
    <t>Источники внутреннего финансирования дефицита местного бюджета</t>
  </si>
  <si>
    <t>Источники финансирования дефицита местного бюджета</t>
  </si>
  <si>
    <t>901 00 00 00 00 00 0000 000</t>
  </si>
  <si>
    <t>Администрация муниципального образования</t>
  </si>
  <si>
    <t>Приложение № 2</t>
  </si>
  <si>
    <t>Наименование раздела, подраздела, целевой статьи или вида расходов</t>
  </si>
  <si>
    <t>Приложение № 3</t>
  </si>
  <si>
    <t>Наименование источников внутреннего финансирования бюджета</t>
  </si>
  <si>
    <t>КБК</t>
  </si>
  <si>
    <t xml:space="preserve">Увеличение прочих остатков денежных средств бюджета муниципального района </t>
  </si>
  <si>
    <t>901 01 05 02 01 05 0000 510</t>
  </si>
  <si>
    <t>Уменьшение прочих остатков денежных средств бюджета муниципального района</t>
  </si>
  <si>
    <t>901 01 05 02 01 05 0000 610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</si>
  <si>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</si>
  <si>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901 01 06 05 01 05 0000 640</t>
  </si>
  <si>
    <t>Код вида расходов</t>
  </si>
  <si>
    <t>901 01 03 00 00 05 0000 810</t>
  </si>
  <si>
    <t>901 01 03 00 00 05 0000 710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</si>
  <si>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</si>
  <si>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</si>
  <si>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Камышловский муниципальный район</t>
  </si>
  <si>
    <t>000</t>
  </si>
  <si>
    <t>0100</t>
  </si>
  <si>
    <t>0102</t>
  </si>
  <si>
    <t>0103</t>
  </si>
  <si>
    <t>0104</t>
  </si>
  <si>
    <t>0106</t>
  </si>
  <si>
    <t>0113</t>
  </si>
  <si>
    <t>0300</t>
  </si>
  <si>
    <t>0309</t>
  </si>
  <si>
    <t>0314</t>
  </si>
  <si>
    <t>0400</t>
  </si>
  <si>
    <t>0405</t>
  </si>
  <si>
    <t>0406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</si>
  <si>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</si>
  <si>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</si>
  <si>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</si>
  <si>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</si>
  <si>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</si>
  <si>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</si>
  <si>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</si>
  <si>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</si>
  <si>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</si>
  <si>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</si>
  <si>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</si>
  <si>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</si>
  <si>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</si>
  <si>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</si>
  <si>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</si>
  <si>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</si>
  <si>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1006</t>
  </si>
  <si>
    <t>1100</t>
  </si>
  <si>
    <t>1102</t>
  </si>
  <si>
    <t>1400</t>
  </si>
  <si>
    <t>1401</t>
  </si>
  <si>
    <t>1403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</si>
  <si>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</si>
  <si>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</si>
  <si>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</si>
  <si>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</si>
  <si>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</si>
  <si>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</si>
  <si>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</si>
  <si>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</si>
  <si>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</si>
  <si>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</si>
  <si>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</si>
  <si>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</si>
  <si>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</si>
  <si>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</si>
  <si>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</si>
  <si>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</si>
  <si>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</si>
  <si>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</si>
  <si>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</si>
  <si>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</si>
  <si>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>Приложение № 1</t>
  </si>
  <si>
    <t>Код классификации доходов бюджета</t>
  </si>
  <si>
    <t>Наименование показателя</t>
  </si>
  <si>
    <t>Исполнено в процентах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</si>
  <si>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</si>
  <si>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</si>
  <si>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</si>
  <si>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</si>
  <si>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</si>
  <si>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</si>
  <si>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</si>
  <si>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</si>
  <si>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120</t>
  </si>
  <si>
    <t>240</t>
  </si>
  <si>
    <t>110</t>
  </si>
  <si>
    <t>850</t>
  </si>
  <si>
    <t>410</t>
  </si>
  <si>
    <t>830</t>
  </si>
  <si>
    <t>360</t>
  </si>
  <si>
    <t>810</t>
  </si>
  <si>
    <t>540</t>
  </si>
  <si>
    <t>310</t>
  </si>
  <si>
    <t>320</t>
  </si>
  <si>
    <t>630</t>
  </si>
  <si>
    <t>330</t>
  </si>
  <si>
    <t>510</t>
  </si>
  <si>
    <t>ВСЕГО РАСХОДОВ:</t>
  </si>
  <si>
    <t>00010300000000000000</t>
  </si>
  <si>
    <t>НАЛОГИ НА ТОВАРЫ (РАБОТЫ, УСЛУГИ), РЕАЛИЗУЕМЫЕ НА ТЕРРИТОРИИ РОССИЙСКОЙ ФЕДЕРАЦИИ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</si>
  <si>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</si>
  <si>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</si>
  <si>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</si>
  <si>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</si>
  <si>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</si>
  <si>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</si>
  <si>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</si>
  <si>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</si>
  <si>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90111105075050000120</t>
  </si>
  <si>
    <t>90111105075050003120</t>
  </si>
  <si>
    <t>90111105075050004120</t>
  </si>
  <si>
    <t>90111105075050010120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</si>
  <si>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</si>
  <si>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</si>
  <si>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Резервные фонды</t>
  </si>
  <si>
    <t>0111</t>
  </si>
  <si>
    <t>870</t>
  </si>
  <si>
    <t xml:space="preserve">      Благоустройство</t>
  </si>
  <si>
    <t>0503</t>
  </si>
  <si>
    <t>к Решению Думы</t>
  </si>
  <si>
    <t>от _______________________№____</t>
  </si>
  <si>
    <t>Наименование категории работников</t>
  </si>
  <si>
    <t>Муниципальные служащие органов местного   
самоуправления муниципального образования 
Камышловский муниципальный район</t>
  </si>
  <si>
    <t>Работники казенных (бюджетных, автономных) учреждений муниципального образования Камышловский муниципальный район, подведомственных органу местного самоуправления</t>
  </si>
  <si>
    <t>Приложение №4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</si>
  <si>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</si>
  <si>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</si>
  <si>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 по соответствующему платежу)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</si>
  <si>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</si>
  <si>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>18210102020012100110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</si>
  <si>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</si>
  <si>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</si>
  <si>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женежных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</si>
  <si>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</si>
  <si>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отмененому)</t>
  </si>
  <si>
    <t>18210502010022100110</t>
  </si>
  <si>
    <t xml:space="preserve">      Единый налог на вмененный доход для отдельных видов деятельности (пени по соответствующему платежу)</t>
  </si>
  <si>
    <t xml:space="preserve">    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отмененому)</t>
  </si>
  <si>
    <t>18210502020022100110</t>
  </si>
  <si>
    <t xml:space="preserve">    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</si>
  <si>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отмененому)</t>
  </si>
  <si>
    <t>18210503010012100110</t>
  </si>
  <si>
    <t xml:space="preserve">      Единый сельскохозяйственный налог (пени по соответствующему платежу)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</si>
  <si>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</si>
  <si>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     Доходы от сдачи в аренду имущества, составляющего казну муниципальных районов (за исключением земельных участков) (доходы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</si>
  <si>
    <t xml:space="preserve">     Доходы от сдачи в аренду имущества, составляющего казну муниципальных районов (за исключением земельных участков) (плата за пользование жилыми помещениями (плата за наем) муниципального жилищного фонда, находящегося в казне муниципальных районов)</t>
  </si>
  <si>
    <t xml:space="preserve">      Доходы от сдачи в аренду имущества, составляющего казну муниципальных районов (за исключением земельных участков) (доходы от сдачи в аренду движимого имущества, находящегося в казне муниципальных районов) </t>
  </si>
  <si>
    <t xml:space="preserve">      Прочие доходы от оказания платных услуг (работ) получателями средств бюджетов муниципальных районов (в части платы за присмотр и уход за детьми, осваивающими образовательные программы дошкольного образования в казенных муниципальных общеобразовательных организациях)</t>
  </si>
  <si>
    <t xml:space="preserve">      Прочие доходы от оказания платных услуг (работ) получателями средств бюджетов муниципальных районов (плата за питание учащихся в казенных муниципальных общеобразовательных школах)  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</si>
  <si>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</si>
  <si>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</si>
  <si>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</si>
  <si>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</si>
  <si>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350</t>
  </si>
  <si>
    <t>18210102020013000110</t>
  </si>
  <si>
    <t>18210900000000000000</t>
  </si>
  <si>
    <t xml:space="preserve">    ЗАДОЛЖЕННОСТЬ ПО ОТМЕННЫМ НАЛОГАМ,СБОРАМ И ИНЫМ ОБЯЗАТЕЛЬНЫМ ПЛАТЕЖАМ</t>
  </si>
  <si>
    <t>18210907033051000110</t>
  </si>
  <si>
    <t xml:space="preserve">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</si>
  <si>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00011302995050000130</t>
  </si>
  <si>
    <t>Прочие доходы от компенсации затрат бюджетов МР, из них:</t>
  </si>
  <si>
    <t>90611302995050001130</t>
  </si>
  <si>
    <t xml:space="preserve">     Прочие доходы от компенсации затрат бюджетов МР (в части возврата дебиторской задолженности прошлых лет)</t>
  </si>
  <si>
    <t>32111625060016000140</t>
  </si>
  <si>
    <t xml:space="preserve">    Денежные взыскания (штрафы) за нарушение земельного законодательства</t>
  </si>
  <si>
    <t>90111690050050000140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</si>
  <si>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</si>
  <si>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</si>
  <si>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</si>
  <si>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</si>
  <si>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</si>
  <si>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Председатель представительного органа муниципального образования и его заместители</t>
  </si>
  <si>
    <t xml:space="preserve">            Депутаты представительного органа муниципального образования</t>
  </si>
  <si>
    <t xml:space="preserve">              Уплата налогов, сборов и иных платежей</t>
  </si>
  <si>
    <t xml:space="preserve">            Руководитель контрольно-счетной палаты муниципального образования и его заместители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</si>
  <si>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</si>
  <si>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</si>
  <si>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</si>
  <si>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</si>
  <si>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</si>
  <si>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</si>
  <si>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</si>
  <si>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Осуществление подготовки, переподготовки и повышения квалификации муниципальных служащих</t>
  </si>
  <si>
    <t xml:space="preserve">            Проведение мероприятий, посвященных празднованию Дня местного самоуправления в  Камышловском муниципальном районе</t>
  </si>
  <si>
    <t xml:space="preserve">            Подготовка и проведение мероприятий, посвященных Дню муниципального образования Камышловский муниципальный район</t>
  </si>
  <si>
    <t xml:space="preserve">              Иные выплаты населению</t>
  </si>
  <si>
    <t xml:space="preserve">  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</si>
  <si>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 xml:space="preserve">  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</si>
  <si>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</si>
  <si>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</si>
  <si>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Издание книги, посвященной истории Камышловского района</t>
  </si>
  <si>
    <t xml:space="preserve">           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</si>
  <si>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</si>
  <si>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 xml:space="preserve">              Расходы на выплаты персоналу казенных учреждений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</si>
  <si>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</si>
  <si>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за счет областного бюджета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</si>
  <si>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</si>
  <si>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    Приобретение помещений в здании расположенного по адресу:Свердловская область, г.Камышлов, ул.Гагарина,1а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</si>
  <si>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</si>
  <si>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</si>
  <si>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</si>
  <si>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Оценка рыночной стоимости муниципального имущества для передачи в аренду</t>
  </si>
  <si>
    <t xml:space="preserve">              Иные межбюджетные трансферты</t>
  </si>
  <si>
    <t xml:space="preserve">  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</si>
  <si>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    Подпрограмма 3 "Профилактика правонарушений на территории МО Камышловский муниципальный район на 2014-2020годы"</t>
  </si>
  <si>
    <t xml:space="preserve">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</si>
  <si>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</si>
  <si>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</si>
  <si>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</si>
  <si>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</si>
  <si>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</si>
  <si>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</si>
  <si>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</si>
  <si>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</si>
  <si>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</si>
  <si>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</si>
  <si>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</si>
  <si>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2014-2020годы"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</si>
  <si>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</si>
  <si>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Организация, проведение и подведение итогов конкурса  на лучшую организацию закупок молока</t>
  </si>
  <si>
    <t xml:space="preserve">              Премии и гранты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</si>
  <si>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</si>
  <si>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</si>
  <si>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</si>
  <si>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</si>
  <si>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</si>
  <si>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</si>
  <si>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</si>
  <si>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 xml:space="preserve">            Предоставление межбюджетных трансфертов сельским поселениям на организацию пассажирских перевозок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</si>
  <si>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</si>
  <si>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Предоставление межбюджетных трансфертов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</si>
  <si>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2013-2020годы"</t>
  </si>
  <si>
    <t xml:space="preserve">          Подпрограмма1 "Повышение инвестиционной привлекательности МО Камышловский муниципальный район"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</si>
  <si>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</si>
  <si>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</si>
  <si>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</si>
  <si>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</si>
  <si>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</si>
  <si>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Организация и проведение Дня российского предпринимательства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</si>
  <si>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</si>
  <si>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</si>
  <si>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 xml:space="preserve">            Организация и проведение мероприятий к Дню защиты прав потребителей</t>
  </si>
  <si>
    <t xml:space="preserve">            Организация и проведение профессиональных праздников</t>
  </si>
  <si>
    <t xml:space="preserve">          Подпрограмма 3 "Развитие жилищно-коммунального хозяйства и повышение энергетической эффективности"</t>
  </si>
  <si>
    <t xml:space="preserve">            Межбюджетные трансферты бюджетам сельских поселений на разработку и реализацию инвестиционных проектов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</si>
  <si>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</si>
  <si>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      Подпрограмма 6 "Восстановление и развитие объектов внешнего благоустройства"</t>
  </si>
  <si>
    <t xml:space="preserve">  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</si>
  <si>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      Бюджетные инвестиции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</si>
  <si>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</si>
  <si>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</si>
  <si>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</si>
  <si>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</si>
  <si>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</si>
  <si>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  Исполнение судебных актов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</si>
  <si>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</si>
  <si>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</si>
  <si>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Создание дополнительных мест в муниципальных образовательных организациях дошкольного образования Камышловского муниципального района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</si>
  <si>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</si>
  <si>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</si>
  <si>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</si>
  <si>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</si>
  <si>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</si>
  <si>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</si>
  <si>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</si>
  <si>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</si>
  <si>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</si>
  <si>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</si>
  <si>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 xml:space="preserve">            Осуществление мероприятий по организации питания в муниципальных общеобразовательных организациях  за счет областного бюджета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</si>
  <si>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</si>
  <si>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</si>
  <si>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</si>
  <si>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</si>
  <si>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</si>
  <si>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</si>
  <si>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</si>
  <si>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</si>
  <si>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</si>
  <si>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  Организация отдыха детей в каникулярное время за счет областного бюджета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</si>
  <si>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</si>
  <si>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</si>
  <si>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</si>
  <si>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Подпрограмма 3 "Развитие потенциала молодежи Камышловского района"</t>
  </si>
  <si>
    <t xml:space="preserve">            Осуществление мероприятий по приоритетным направлениям работы с молодежью</t>
  </si>
  <si>
    <t xml:space="preserve">            Обеспечение деятельности структурных подразделений муниципальных учреждений по работе с молодежью (подростково-молодежный клуб)</t>
  </si>
  <si>
    <t xml:space="preserve">          Подпрограмма 5 "Патриотическое воспитание граждан"</t>
  </si>
  <si>
    <t xml:space="preserve">            Оснащение муниципальных библиотек книгами, учебными фильмами, плакатами, патриотической направленности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</si>
  <si>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</si>
  <si>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</si>
  <si>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</si>
  <si>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</si>
  <si>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</si>
  <si>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</si>
  <si>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  Подпрограмма 1 "Развитие культуры и искусства"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</si>
  <si>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</si>
  <si>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Организация деятельности МКИЦ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</si>
  <si>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</si>
  <si>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</si>
  <si>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</si>
  <si>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</si>
  <si>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</si>
  <si>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Подпрограмма 7 "Обеспечивающая подпрограмма"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</si>
  <si>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</si>
  <si>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</si>
  <si>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</si>
  <si>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Предоставление социальных выплат гражданам, проживающим в сельской местности на строительство (приобретение) жилья</t>
  </si>
  <si>
    <t xml:space="preserve">              Социальные выплаты гражданам, кроме публичных нормативных социальных выплат</t>
  </si>
  <si>
    <t xml:space="preserve">  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</si>
  <si>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 xml:space="preserve">          Подпрограмма 6 "Обеспечение жильем молодых семей МО Камышловский муниципальный район"</t>
  </si>
  <si>
    <t xml:space="preserve">            Предоставление социальных выплат молодым семьям на условиях софинансирования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</si>
  <si>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</si>
  <si>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</si>
  <si>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</si>
  <si>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</si>
  <si>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</si>
  <si>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</si>
  <si>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</si>
  <si>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</si>
  <si>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Приобретение оборудования и иных материальных ценностей для деятельности ДЮСШ</t>
  </si>
  <si>
    <t xml:space="preserve">            Мероприятия в сфере физической культуры и спорта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</si>
  <si>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</si>
  <si>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</si>
  <si>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</si>
  <si>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</si>
  <si>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Предоставление дотаций бюджетам поселений на выравнивание бюджетной обеспеченности  за счет областного бюджета</t>
  </si>
  <si>
    <t xml:space="preserve">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</si>
  <si>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</si>
  <si>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Прочие неналоговые доходы бюджетов муниципальных районов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</si>
  <si>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</si>
  <si>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</si>
  <si>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</si>
  <si>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</si>
  <si>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0000000000</t>
  </si>
  <si>
    <t>7000000000</t>
  </si>
  <si>
    <t>7000111000</t>
  </si>
  <si>
    <t>7000211000</t>
  </si>
  <si>
    <t>7000311000</t>
  </si>
  <si>
    <t>7000411000</t>
  </si>
  <si>
    <t>7000511000</t>
  </si>
  <si>
    <t>7000610000</t>
  </si>
  <si>
    <t>0500000000</t>
  </si>
  <si>
    <t>0500110000</t>
  </si>
  <si>
    <t>0500210000</t>
  </si>
  <si>
    <t>0500311000</t>
  </si>
  <si>
    <t>0500410000</t>
  </si>
  <si>
    <t>0500510000</t>
  </si>
  <si>
    <t>0500611000</t>
  </si>
  <si>
    <t>0500710000</t>
  </si>
  <si>
    <t>0500811000</t>
  </si>
  <si>
    <t>0500910000</t>
  </si>
  <si>
    <t xml:space="preserve">            Подготовка и проведение праздничного мероприятия посвященного Дню пожилого человека для ветеранов органов местного самоуправления района</t>
  </si>
  <si>
    <t>0501010000</t>
  </si>
  <si>
    <t xml:space="preserve">            Разработка,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и приобретение программного обеспечения для  официального сайта администрации.</t>
  </si>
  <si>
    <t>0501111000</t>
  </si>
  <si>
    <t>0501210000</t>
  </si>
  <si>
    <t>0501310000</t>
  </si>
  <si>
    <t xml:space="preserve">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</si>
  <si>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 в электронном  СМИ (телевидение), действующем на территории Камышловского муниципального района</t>
  </si>
  <si>
    <t>0501410000</t>
  </si>
  <si>
    <t>0501510000</t>
  </si>
  <si>
    <t>0501610000</t>
  </si>
  <si>
    <t xml:space="preserve">            Приобретение. установка и сопровождение программного продукта для организации электронного документооборота "1С:Документооборот 8 ПРОФ" в администрации муниципального образования Камышловский муниципальный район</t>
  </si>
  <si>
    <t>0501710000</t>
  </si>
  <si>
    <t>0501846100</t>
  </si>
  <si>
    <t>0600000000</t>
  </si>
  <si>
    <t>0600110000</t>
  </si>
  <si>
    <t>0600210000</t>
  </si>
  <si>
    <t>0600310000</t>
  </si>
  <si>
    <t>0600410000</t>
  </si>
  <si>
    <t>0600510000</t>
  </si>
  <si>
    <t xml:space="preserve">            Приобретение автомобилей для нужд органов  местного самоуправления</t>
  </si>
  <si>
    <t>0600610000</t>
  </si>
  <si>
    <t xml:space="preserve">            Приобретение остановочного комплекса, расположенного по адресу: Камышловский район, с. Калиновское, ул. Мещерякова, 54-а</t>
  </si>
  <si>
    <t>0600810000</t>
  </si>
  <si>
    <t>0700000000</t>
  </si>
  <si>
    <t>0730641100</t>
  </si>
  <si>
    <t>0730741200</t>
  </si>
  <si>
    <t>0710110000</t>
  </si>
  <si>
    <t xml:space="preserve">            Поддержание в состоянии постоянной готовности к использованию защитных сооружений гражданской обороны</t>
  </si>
  <si>
    <t>0710210000</t>
  </si>
  <si>
    <t>0710310000</t>
  </si>
  <si>
    <t>0710410000</t>
  </si>
  <si>
    <t>0710510000</t>
  </si>
  <si>
    <t>0710610000</t>
  </si>
  <si>
    <t>0710810000</t>
  </si>
  <si>
    <t xml:space="preserve">            Переаттестация  ПЭВМ - рабочего места по гражданской обороне и рабочих мест ЕДДС</t>
  </si>
  <si>
    <t>0710910000</t>
  </si>
  <si>
    <t>0711010000</t>
  </si>
  <si>
    <t>0711110000</t>
  </si>
  <si>
    <t>0711210000</t>
  </si>
  <si>
    <t xml:space="preserve">            Осуществление мероприятий по подготовке и развертыванию АПК "Безопасный город" в муниципальном образовании Камышловский муниципальный район</t>
  </si>
  <si>
    <t>0711310000</t>
  </si>
  <si>
    <t xml:space="preserve">            Проведение конкурса социальных проектов среди образовательных учреждений и учреждений культуры сельских поселений, на тему профилактики экстремизма и вопросов,  посвященных содружеству и взаимодействию   людей разных национальностей и вероисповедания</t>
  </si>
  <si>
    <t>0720110000</t>
  </si>
  <si>
    <t xml:space="preserve">            Демонстрация пропагандистских фильмов направленных на предотвращение создания и развития экстремистских ситуаций</t>
  </si>
  <si>
    <t>0720210000</t>
  </si>
  <si>
    <t xml:space="preserve">            Организация проведения флешмоба, развлекательных программ и  творческих конкурсов  в период проведения культурно-массовых мероприятий на территории сельских поселений</t>
  </si>
  <si>
    <t>0720310000</t>
  </si>
  <si>
    <t xml:space="preserve">            Приобретение и изготовление  комплекта информационно-справочных материалов для образовательных учреждений сельских поселений, входящих в состав муниципального образования Камышловский муниципальный район, включающего в себя учебно-методические пособия направленные на укрепление положительных представлений о многонациональности и многоконфессиональности России, и предназначенного для информирования о культуре, обычаях, традициях, языках представителей различных национальностей.</t>
  </si>
  <si>
    <t>0720410000</t>
  </si>
  <si>
    <t xml:space="preserve">            Организация и проведение творческих проектов, мероприятий, бесед, круглых столов для разных возрастных групп учащихся общеобразовательных учреждений сельских поселений, входящих в состав муниципального образования Камышловский муниципальный район,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</si>
  <si>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0720510000</t>
  </si>
  <si>
    <t xml:space="preserve">            Подготовка и проведение мероприятий, приуроченных к Международному дню толерантности (16 ноября )</t>
  </si>
  <si>
    <t>0720610000</t>
  </si>
  <si>
    <t xml:space="preserve">            Проведение конкурса творческих работ  и социальных проектов в общеобразовательных учреждениях  и учреждениях культуры на тему профилактики наркомании, профилактики правонарушений, дорожно-транспортной безопасности (стихи, сочинения, рисунки, плакаты, видео презентации)</t>
  </si>
  <si>
    <t>0730110000</t>
  </si>
  <si>
    <t xml:space="preserve">            Размещение социальной рекламы в общественном транспорте, в местах массового скопления людей по вопросам профилактики безнадзорности , правонарушений, наркомании и алкоголизма  (плакаты, растяжки, листовки, реклама и др.)</t>
  </si>
  <si>
    <t>0730210000</t>
  </si>
  <si>
    <t xml:space="preserve">            Организация проведения в муниципальных общеобразовательных учреждениях, учреждениях культуры лекционных обучений и  профилактических бесед, направленных на профилактику безнадзорности, преступлений и иных правонарушений с приглашением преподавателей,  лектора</t>
  </si>
  <si>
    <t>0730310000</t>
  </si>
  <si>
    <t xml:space="preserve">            Проведение конкурса среди классных руководителей образовательных учреждений сельских поселений  на личную методическую разработку мероприятий по воспитанию правовой культуры обучающихся, направленных на профилактику преступности и иных правонарушений</t>
  </si>
  <si>
    <t>0730410000</t>
  </si>
  <si>
    <t xml:space="preserve">            Трансляция пропагандистских роликов и фильмов в период оздоровительных компаний в образовательных учреждениях сельских поселений, о профилактике правонарушений, о вреде алкоголизма и наркомании</t>
  </si>
  <si>
    <t>0730510000</t>
  </si>
  <si>
    <t xml:space="preserve">            Приобретение и использование  квадрокоптера в период проведения культурно-массовых мероприятий  для профилактики правонарушений и иных противоправных действий</t>
  </si>
  <si>
    <t>0730610000</t>
  </si>
  <si>
    <t xml:space="preserve">            Проведение мероприятий направленных на активизацию борьбы с пьянством, алкоголизмом, наркоманией, преступностью на территории Камышловского района</t>
  </si>
  <si>
    <t>0730710000</t>
  </si>
  <si>
    <t xml:space="preserve">            Приобретение компьютерной техники для участковых уполномоченных  МО Камышловский муниципальный район</t>
  </si>
  <si>
    <t>0730810000</t>
  </si>
  <si>
    <t>0200000000</t>
  </si>
  <si>
    <t>0210110000</t>
  </si>
  <si>
    <t>0210210000</t>
  </si>
  <si>
    <t>0210310000</t>
  </si>
  <si>
    <t>0210410000</t>
  </si>
  <si>
    <t>0210510000</t>
  </si>
  <si>
    <t>0210610000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</si>
  <si>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</si>
  <si>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</si>
  <si>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</si>
  <si>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</si>
  <si>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>0710710000</t>
  </si>
  <si>
    <t>0240212402</t>
  </si>
  <si>
    <t>0240110000</t>
  </si>
  <si>
    <t>0240312403</t>
  </si>
  <si>
    <t>0100000000</t>
  </si>
  <si>
    <t>0110310000</t>
  </si>
  <si>
    <t>0120110000</t>
  </si>
  <si>
    <t>0120210000</t>
  </si>
  <si>
    <t>0120310000</t>
  </si>
  <si>
    <t>0120510000</t>
  </si>
  <si>
    <t>0120610000</t>
  </si>
  <si>
    <t xml:space="preserve">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</si>
  <si>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</si>
  <si>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>0220110000</t>
  </si>
  <si>
    <t>0220210000</t>
  </si>
  <si>
    <t>0600716007</t>
  </si>
  <si>
    <t xml:space="preserve">           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 за счет федерального бюджета</t>
  </si>
  <si>
    <t>7001053910</t>
  </si>
  <si>
    <t>0230112301</t>
  </si>
  <si>
    <t>0230212302</t>
  </si>
  <si>
    <t xml:space="preserve">            Развитие газификации в сельской местности за счет средств областного бюджета</t>
  </si>
  <si>
    <t>0260112601</t>
  </si>
  <si>
    <t>0300000000</t>
  </si>
  <si>
    <t>0310110000</t>
  </si>
  <si>
    <t>0310210000</t>
  </si>
  <si>
    <t>0310310000</t>
  </si>
  <si>
    <t>0310410000</t>
  </si>
  <si>
    <t>0310510000</t>
  </si>
  <si>
    <t>0310610000</t>
  </si>
  <si>
    <t>0310710000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</si>
  <si>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</si>
  <si>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</si>
  <si>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</si>
  <si>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</si>
  <si>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0320110000</t>
  </si>
  <si>
    <t>0320210000</t>
  </si>
  <si>
    <t>0320310000</t>
  </si>
  <si>
    <t>0320410000</t>
  </si>
  <si>
    <t>0320510000</t>
  </si>
  <si>
    <t>0320610000</t>
  </si>
  <si>
    <t>0320810000</t>
  </si>
  <si>
    <t>0320910000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</si>
  <si>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</si>
  <si>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</si>
  <si>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</si>
  <si>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</si>
  <si>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>0321345400</t>
  </si>
  <si>
    <t xml:space="preserve">            Обеспечение мероприятий по оборудованию спортивных площадок в муниципальных общеобразовательных организациях</t>
  </si>
  <si>
    <t>03214S5Ш00</t>
  </si>
  <si>
    <t xml:space="preserve">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</si>
  <si>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</si>
  <si>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>0400000000</t>
  </si>
  <si>
    <t>0420110000</t>
  </si>
  <si>
    <t>0420210000</t>
  </si>
  <si>
    <t>0420310000</t>
  </si>
  <si>
    <t>0330110000</t>
  </si>
  <si>
    <t>0330210000</t>
  </si>
  <si>
    <t>0330310000</t>
  </si>
  <si>
    <t>0330445600</t>
  </si>
  <si>
    <t>0340110000</t>
  </si>
  <si>
    <t>0340310000</t>
  </si>
  <si>
    <t>0430110000</t>
  </si>
  <si>
    <t>0430210000</t>
  </si>
  <si>
    <t xml:space="preserve">            Приобретение оборудования и материалов для клубов авиамодельного направления</t>
  </si>
  <si>
    <t>0450210000</t>
  </si>
  <si>
    <t>0450310000</t>
  </si>
  <si>
    <t>0450410000</t>
  </si>
  <si>
    <t>0450510000</t>
  </si>
  <si>
    <t>0350110000</t>
  </si>
  <si>
    <t>0350210000</t>
  </si>
  <si>
    <t>0410114102</t>
  </si>
  <si>
    <t>0410210000</t>
  </si>
  <si>
    <t>0410310000</t>
  </si>
  <si>
    <t>0410410000</t>
  </si>
  <si>
    <t>0410510000</t>
  </si>
  <si>
    <t>0410610000</t>
  </si>
  <si>
    <t>0410710000</t>
  </si>
  <si>
    <t>0470110000</t>
  </si>
  <si>
    <t>7000810000</t>
  </si>
  <si>
    <t>0800000000</t>
  </si>
  <si>
    <t>0800110000</t>
  </si>
  <si>
    <t>0800210000</t>
  </si>
  <si>
    <t>0800310000</t>
  </si>
  <si>
    <t xml:space="preserve">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</si>
  <si>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</si>
  <si>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 xml:space="preserve">            Информирование населения о реализуемых в рамках муниципальной программы мероприятиях</t>
  </si>
  <si>
    <t>0800510000</t>
  </si>
  <si>
    <t xml:space="preserve">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</t>
  </si>
  <si>
    <t>0800649100</t>
  </si>
  <si>
    <t>0800649200</t>
  </si>
  <si>
    <t xml:space="preserve">      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</t>
  </si>
  <si>
    <t>0800652500</t>
  </si>
  <si>
    <t>7000910000</t>
  </si>
  <si>
    <t>0440210000</t>
  </si>
  <si>
    <t>0440110000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</si>
  <si>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</si>
  <si>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</si>
  <si>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</si>
  <si>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0440348100</t>
  </si>
  <si>
    <t xml:space="preserve">            Строительство и реконструкция объектов муниципальной собственности физической культуры и массового спорта</t>
  </si>
  <si>
    <t>04403S8100</t>
  </si>
  <si>
    <t>0440410000</t>
  </si>
  <si>
    <t>0900000000</t>
  </si>
  <si>
    <t>0910110000</t>
  </si>
  <si>
    <t>0910340300</t>
  </si>
  <si>
    <t>0730851180</t>
  </si>
  <si>
    <t>0910210000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</si>
  <si>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</si>
  <si>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</si>
  <si>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>0730000000</t>
  </si>
  <si>
    <t>0710000000</t>
  </si>
  <si>
    <t>0720000000</t>
  </si>
  <si>
    <t>0210000000</t>
  </si>
  <si>
    <t>0240000000</t>
  </si>
  <si>
    <t>0110000000</t>
  </si>
  <si>
    <t>0120000000</t>
  </si>
  <si>
    <t>0220000000</t>
  </si>
  <si>
    <t>0230000000</t>
  </si>
  <si>
    <t>0260000000</t>
  </si>
  <si>
    <t>0250000000</t>
  </si>
  <si>
    <t>0310000000</t>
  </si>
  <si>
    <t>0320000000</t>
  </si>
  <si>
    <t>0340000000</t>
  </si>
  <si>
    <t>0420000000</t>
  </si>
  <si>
    <t>0330000000</t>
  </si>
  <si>
    <t>0430000000</t>
  </si>
  <si>
    <t>0450000000</t>
  </si>
  <si>
    <t>0350000000</t>
  </si>
  <si>
    <t>0410000000</t>
  </si>
  <si>
    <t>0470000000</t>
  </si>
  <si>
    <t>0460000000</t>
  </si>
  <si>
    <t xml:space="preserve">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</si>
  <si>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0480000000</t>
  </si>
  <si>
    <t xml:space="preserve">          Подпрограмма 4 "Развитие физической культуры, спорта и туризма "</t>
  </si>
  <si>
    <t>0440000000</t>
  </si>
  <si>
    <t>0910000000</t>
  </si>
  <si>
    <t>Сумма средств, предусмотренная на 2016 год в Решении о местном бюджете, в рублях</t>
  </si>
  <si>
    <t>Сумма средств предусмотренная на 2016 год в решении о местном бюджете, в  рублях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</si>
  <si>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</si>
  <si>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18210102030012200110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</si>
  <si>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</si>
  <si>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18210501000010000110</t>
  </si>
  <si>
    <t xml:space="preserve">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</si>
  <si>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</si>
  <si>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</si>
  <si>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</si>
  <si>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 (сумма платежа (пени по соответствующему платежу)</t>
  </si>
  <si>
    <t>18210501011013000110</t>
  </si>
  <si>
    <t xml:space="preserve">  Налог, взимаемый с налогоплательщиков, выбравших в качестве объекта налогообложения доходы  (суммы денежных взысканий (штрафов) по соответствующему платежу согласно законодательству Российской Федерации)</t>
  </si>
  <si>
    <t>18210501012011000110</t>
  </si>
  <si>
    <t xml:space="preserve">  Налог, взимаемый с налогоплательщиков, выбравших в качестве объекта налогообложения доходы(за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</si>
  <si>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18210501012013000110</t>
  </si>
  <si>
    <t xml:space="preserve">  Налог, взимаемый с налогоплательщиков, выбравших в качестве объекта налогообложения доходы(за налоговые периоды, истекшие до 1 января 2011 года)  (суммы денежных взысканий (штрафов) по соответствующему платежу согласно законодательству Российской Федерации)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</si>
  <si>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</si>
  <si>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</si>
  <si>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</si>
  <si>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</si>
  <si>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18210501021013000110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</si>
  <si>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 </t>
  </si>
  <si>
    <t>18210501050011000110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</si>
  <si>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</si>
  <si>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18210501050012100110</t>
  </si>
  <si>
    <t xml:space="preserve">  Минимальный налог, зачисляемый в бюджеты субъектов Российской Федерации  (пени по соответствующему платежу)</t>
  </si>
  <si>
    <t xml:space="preserve">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</si>
  <si>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18210503010013000110</t>
  </si>
  <si>
    <t xml:space="preserve">      Единый сельскохозяйственный налог  (суммы денежных взысканий (штрафов) по соответствующему платежу согласно законодательству Российской Федерации) </t>
  </si>
  <si>
    <t xml:space="preserve">      Налог, взимаемый в связи с применением патентной системы налогообложения (сумма платежа (перерасчеты, недоимка и задолженность по соответствующему платежу, в том числе по отмененому)</t>
  </si>
  <si>
    <t>18211603010016000140</t>
  </si>
  <si>
    <t xml:space="preserve">    Денежные взыскания (штрафы) за нарушение законодательства о налогах и сборах</t>
  </si>
  <si>
    <t>90111623051050000140</t>
  </si>
  <si>
    <t xml:space="preserve">    Доходы от возмещения ущерба при возникновении страховых случаев по обязательному страхванию гражданской ответственности, когда выгодоприобретателями выступают получатели средств бюджетов муниципальных районов</t>
  </si>
  <si>
    <t>90111651030020000140</t>
  </si>
  <si>
    <t xml:space="preserve">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</si>
  <si>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90611705050050000180</t>
  </si>
  <si>
    <t xml:space="preserve">     Субсидии на осуществление мероприятий по развитию газификации в сельской местности бюджету муниципального образования Камышловский муниципальный район для последующего предоставления межбюджетных трансфертов на эти же цели бюджету Калиновского сельского поселения(ОБ)</t>
  </si>
  <si>
    <t>90820202077050000151</t>
  </si>
  <si>
    <t xml:space="preserve">     Субсидии на строительство и реконструкцию объектов муниципальной собственности физической культуры и массового спорта(ОБ)</t>
  </si>
  <si>
    <t>90120203007050000151</t>
  </si>
  <si>
    <t xml:space="preserve">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</si>
  <si>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90120203121050000151</t>
  </si>
  <si>
    <t xml:space="preserve">      Субвенции бюджетам муниципальных районов на проведение Всероссийской сельскохозяйственной переписи в 2016 году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</si>
  <si>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</si>
  <si>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в процентах к сумме средств, отраженных в графе 7</t>
  </si>
  <si>
    <t xml:space="preserve">            Развитие газификации в сельской местности за счет субсидий из федерального бюджета</t>
  </si>
  <si>
    <t>0230350180</t>
  </si>
  <si>
    <t>02303R0180</t>
  </si>
  <si>
    <t xml:space="preserve">            Бюджетные инвестиции в объекты капитального строительства</t>
  </si>
  <si>
    <t>0230410000</t>
  </si>
  <si>
    <t xml:space="preserve">            Резервный фонд Правительства Свердловской области</t>
  </si>
  <si>
    <t>7000740700</t>
  </si>
  <si>
    <t xml:space="preserve">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 за счет областного бюджета</t>
  </si>
  <si>
    <t>0320745900</t>
  </si>
  <si>
    <t xml:space="preserve">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</si>
  <si>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03207S5900</t>
  </si>
  <si>
    <t xml:space="preserve">            Обеспечение мероприятий по оборудованию спортивных площадок в муниципальных общеобразовательных организациях за счет областного бюджета</t>
  </si>
  <si>
    <t>0321445Ш00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</si>
  <si>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</si>
  <si>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>0321545И00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</si>
  <si>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</si>
  <si>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>03215S5И00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</si>
  <si>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субсидий из федерального бюджета</t>
  </si>
  <si>
    <t>0321650970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</si>
  <si>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</si>
  <si>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03216L0970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</si>
  <si>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областного бюджета</t>
  </si>
  <si>
    <t>03216R0970</t>
  </si>
  <si>
    <t xml:space="preserve">            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 за счет областного бюджета</t>
  </si>
  <si>
    <t>0440148200</t>
  </si>
  <si>
    <t>0440448200</t>
  </si>
  <si>
    <t xml:space="preserve">            Обеспечение подготовки молодых граждан к военной службе за счет областного бюджета</t>
  </si>
  <si>
    <t>0450148400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</si>
  <si>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</si>
  <si>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04501S8400</t>
  </si>
  <si>
    <t>0450648400</t>
  </si>
  <si>
    <t>04506S8400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</si>
  <si>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 за счет субсидий из федерального бюджета</t>
  </si>
  <si>
    <t>0250150180</t>
  </si>
  <si>
    <t>02501L0180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</si>
  <si>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 за счет областного бюджета</t>
  </si>
  <si>
    <t>02501R0180</t>
  </si>
  <si>
    <t>0250250180</t>
  </si>
  <si>
    <t>02502L0180</t>
  </si>
  <si>
    <t>02502R0180</t>
  </si>
  <si>
    <t xml:space="preserve">            Предоставление социальных выплат молодым семьям на приобретение (строительство) жилья за счет субсидий из федерального бюджета</t>
  </si>
  <si>
    <t>0460150200</t>
  </si>
  <si>
    <t>04601L0200</t>
  </si>
  <si>
    <t xml:space="preserve">            Предоставление социальных выплат молодым семьям на приобретение (строительство) жилья за счет областного бюджета</t>
  </si>
  <si>
    <t>04601R0200</t>
  </si>
  <si>
    <t xml:space="preserve">  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</si>
  <si>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</si>
  <si>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      Предоставление региональных социальных выплат молодым семьям на улучшение жилищных условий</t>
  </si>
  <si>
    <t>04801S9500</t>
  </si>
  <si>
    <t xml:space="preserve">            Субвенции на осуществление государственного полномочия Свердловской области по предоставлению отдельным категориям граждан компенсаций за счет областного бюджета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</si>
  <si>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</si>
  <si>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>0440610000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</si>
  <si>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</si>
  <si>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</si>
  <si>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Показатели  исполнения доходов бюджета муниципального образования Камышловский муниципальный район </t>
  </si>
  <si>
    <t>относящихся к доходам бюджета</t>
  </si>
  <si>
    <t>18210501011014000110</t>
  </si>
  <si>
    <t xml:space="preserve">  Налог, взимаемый с налогоплательщиков, выбравших в качестве объекта налогообложения доходы  (прочие поступления)</t>
  </si>
  <si>
    <t>18210501012012100110</t>
  </si>
  <si>
    <t xml:space="preserve">  Налог, взимаемый с налогоплательщиков, выбравших в качестве объекта налогообложения доходы(за налоговые периоды, истекшие до 1 января 2011 года) (сумма платежа (пени по соответствующему платежу)</t>
  </si>
  <si>
    <t>18210501022011000110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</si>
  <si>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</si>
  <si>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18210502020030000110</t>
  </si>
  <si>
    <t xml:space="preserve">    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</si>
  <si>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90611301995050004130</t>
  </si>
  <si>
    <t xml:space="preserve">      Прочие доходы от оказания платных услуг (работ) получателями средств бюджетов муниципальных районов </t>
  </si>
  <si>
    <t>90111302995050001130</t>
  </si>
  <si>
    <t>90111402053050002410</t>
  </si>
  <si>
    <t xml:space="preserve">      Доходы от реализации иного имущества, основных средств, находящегося в собственности муниципальных районов </t>
  </si>
  <si>
    <t>00020202051050000151</t>
  </si>
  <si>
    <t xml:space="preserve">     Субсидии бюджетам на реализацию федеральных целевых программ, из них:</t>
  </si>
  <si>
    <t>90120202051050000151</t>
  </si>
  <si>
    <t xml:space="preserve">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2016 году (ОБ) </t>
  </si>
  <si>
    <t xml:space="preserve">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2016 году (ФБ) </t>
  </si>
  <si>
    <t>90820202051050000151</t>
  </si>
  <si>
    <t xml:space="preserve">     Субсидии бюджетам муниципальных районов на предоставление социальных выплат молодым семьям на приобретение (строительство) жилья, в рамках государственной прграммы Свердловской области "Развитие физической культуры, спорта и молодежной политики в Свердловской области до 2020 года" (ФБ)
</t>
  </si>
  <si>
    <t xml:space="preserve">     Субсидии бюджетам муниципальных районов на предоставление социальных выплат молодым семьям на приобретение (строительство) жилья, в рамках государственной прграммы Свердловской области "Развитие физической культуры, спорта и молодежной политики в Свердловской области до 2020 года" (ОБ)
</t>
  </si>
  <si>
    <t>90620202215050000151</t>
  </si>
  <si>
    <t xml:space="preserve">  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2020 года" (ФБ)</t>
  </si>
  <si>
    <t xml:space="preserve">  Субсидии на приобретение и (или) замену,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</si>
  <si>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 xml:space="preserve">  Субсидии на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</si>
  <si>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Субсидии на обеспечение мероприятий по оборудованию спортивных площадок в муниципальных общеобразовательных организациях</t>
  </si>
  <si>
    <t xml:space="preserve">  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2020 года" (ОБ)</t>
  </si>
  <si>
    <t>90820202999050000151</t>
  </si>
  <si>
    <t xml:space="preserve">     Субсидии на обеспечение подготовски молодых граждан к военной службе</t>
  </si>
  <si>
    <t xml:space="preserve">  Субсидии на развитие материально-технической базы муниципальных организаций дополнительного образования детей-детско-юношеских спортивных школ, предусмотренные государственной программой Свердловской области "Развитие физической культуры, спорта и молодежной политикив Свердловской области до 2020 года"</t>
  </si>
  <si>
    <t xml:space="preserve">  Субсидии на предоставление региональных социальных выплат молодым семьям на улучшение жилищных условий</t>
  </si>
  <si>
    <t>00020204000000000151</t>
  </si>
  <si>
    <t xml:space="preserve">      ИНЫЕ МЕЖБЮДЖЕТНЫЕ ТРАНСФЕРТЫ</t>
  </si>
  <si>
    <t>00020204999050000151</t>
  </si>
  <si>
    <t xml:space="preserve">      Прочие межбюджетные трансферты, передаваемые бюджетам муниципальных районов: </t>
  </si>
  <si>
    <t>90120204999050000151</t>
  </si>
  <si>
    <t xml:space="preserve">      Межбюджетные трансферты,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"Зареченское сельское поселение" на приобретение блочно-модульной водогрейной котельной для установки в поселке Восход Камышловского района</t>
  </si>
  <si>
    <t>Отчет об исполнении расходов бюджета муниципального образования Камышловский муниципальный район по разделам, подразделам, целевым статьям и видам расходов классификации расходов бюджетов Российской Федерации, за    9 месяцев   2016 года</t>
  </si>
  <si>
    <t xml:space="preserve">            Проведение  аудиторской проверки  бухгалтерской  отчетности  за  2013-2015 годы общества  с ограниченной  ответственностью "Камышловские объединенные  экологические системы"</t>
  </si>
  <si>
    <t>0600910000</t>
  </si>
  <si>
    <t xml:space="preserve">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</si>
  <si>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</si>
  <si>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  Предоставление межбюджетных трансфертов сельским поселениям на землеустройство по населенным пунктам, актуализацию генерального плана поселения  и межевание земельных участков, находящихся на территории МО Калиновское сельское поселение</t>
  </si>
  <si>
    <t xml:space="preserve">            Предоставление межбюджетных трансфертов  на проведение работ по планировке земельных участков, предоставленных гражданам под индивидуальное жилищное строительсво по ул. Спортивная в селе Обуховское, находящихся на территории МО Обуховское сельское поселение</t>
  </si>
  <si>
    <t>0601116011</t>
  </si>
  <si>
    <t xml:space="preserve">  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организациях", за счет субсидий из федерального бюджета</t>
  </si>
  <si>
    <t>0320655200</t>
  </si>
  <si>
    <t xml:space="preserve">  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</si>
  <si>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03206L5200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</si>
  <si>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 за  счет  средств федерального  бюджета</t>
  </si>
  <si>
    <t>0410851470</t>
  </si>
  <si>
    <t xml:space="preserve">            Выплата денежного поощрения лучшим работникам муниципальных учреждений культуры, находящихся на территориях сельских поселений Свердловской области за счет средств федерального  бюджета</t>
  </si>
  <si>
    <t>0410951480</t>
  </si>
  <si>
    <t>Исполненено за  9 месяцев    2016 года, в рублях</t>
  </si>
  <si>
    <t>Отчет об исполнении расходов бюджета муниципального образования Камышловский муниципальный район за  9 месяцев   2016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</t>
  </si>
  <si>
    <t>СВЕДЕНИЯ
О ЧИСЛЕННОСТИ МУНИЦИПАЛЬНЫХ СЛУЖАЩИХ ОРГАНОВ
МЕСТНОГО САМОУПРАВЛЕНИЯ МУНИЦИПАЛЬНОГО ОБРАЗОВАНИЯ
КАМЫШЛОВСКИЙ МУНИЦИПАЛЬНЫЙ РАЙОН И РАБОТНИКОВ
КАЗЕННЫХ (БЮДЖЕТНЫХ, АВТОНОМНЫХ) УЧРЕЖДЕНИЙ МУНИЦИПАЛЬНОГО ОБРАЗОВАНИЯ КАМЫШЛОВСКИЙ МУНИЦИПАЛЬНЫЙ РАЙОН 
ЗА   ДЕВЯТЬ  МЕСЯЦЕВ    2016  ГОДА</t>
  </si>
  <si>
    <t xml:space="preserve">Среднесписочная
численность  
работников   
за   2016 года 9 месяцев
(без внешних  
совместителей),
человек
</t>
  </si>
  <si>
    <t xml:space="preserve">Фактические  
затраты    
на денежное  
содержание  
(заработную  
плату)    
за  9 месяцев   2016 год 
(тысяч рублей)
</t>
  </si>
  <si>
    <t>за 9 месяцев 2016 года по кодам видов доходов, подвидов доходов, классификации операций сектора государственного управления,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</si>
  <si>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</si>
  <si>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Федерации(суммы женежных взысканий (штрафов) по соответствующему платежу согласно законодательству Российской Федерации)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</si>
  <si>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</si>
  <si>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</si>
  <si>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18210503020012100110</t>
  </si>
  <si>
    <t xml:space="preserve">      Единый сельскохозяйственный налог  (пени по соответствующему платежу)</t>
  </si>
  <si>
    <t>00010800000000000000</t>
  </si>
  <si>
    <t xml:space="preserve">     ГОСУДАРСТВЕННАЯ ПОШЛИНА</t>
  </si>
  <si>
    <t>18210803010011000110</t>
  </si>
  <si>
    <t xml:space="preserve">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</si>
  <si>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</si>
  <si>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</si>
  <si>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r>
      <t xml:space="preserve">      Прочие доходы от оказания платных услуг (работ) получателями средств бюджетов муниципальных районов, </t>
    </r>
    <r>
      <rPr>
        <sz val="10"/>
        <rFont val="Arial Cyr"/>
        <family val="0"/>
      </rPr>
      <t>из них</t>
    </r>
    <r>
      <rPr>
        <b/>
        <sz val="10"/>
        <rFont val="Arial Cyr"/>
        <family val="0"/>
      </rPr>
      <t xml:space="preserve">: </t>
    </r>
  </si>
  <si>
    <t>14111628000016000140</t>
  </si>
  <si>
    <t xml:space="preserve">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</si>
  <si>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90620202284050000151</t>
  </si>
  <si>
    <t xml:space="preserve">     Субсидии бюджетам муниципальных районов на реализацию мероприятий по содействию создания в  субъектах Российской Федерации новых мест в общеобразовательных организациях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</si>
  <si>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</si>
  <si>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 </t>
  </si>
  <si>
    <t>90820204041050000151</t>
  </si>
  <si>
    <t xml:space="preserve">     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</t>
  </si>
  <si>
    <t>90820204052050000151</t>
  </si>
  <si>
    <t xml:space="preserve">      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поселений(ФБ)</t>
  </si>
  <si>
    <t>90820204053050000151</t>
  </si>
  <si>
    <t xml:space="preserve">      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поселений(ФБ)</t>
  </si>
  <si>
    <t>от  31.10.2016г № 398</t>
  </si>
  <si>
    <t>от 31.10.2016г</t>
  </si>
  <si>
    <t>№ 398</t>
  </si>
  <si>
    <t>к Постановлению главы</t>
  </si>
  <si>
    <t xml:space="preserve">от  31.10.2016г № 398     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</si>
</sst>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_(\$* #,##0_);_(\$* \(#,##0\);_(\$* &quot;-&quot;_);_(@_)"/>
    <numFmt numFmtId="189" formatCode="_(\$* #,##0.00_);_(\$* \(#,##0.00\);_(\$* &quot;-&quot;??_);_(@_)"/>
  </numFmts>
  <fonts count="6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3" borderId="0" applyNumberFormat="0" applyBorder="0" applyAlignment="0" applyProtection="0"/>
    <xf numFmtId="0" fontId="7" fillId="4" borderId="0" applyNumberFormat="0" applyBorder="0" applyAlignment="0" applyProtection="0"/>
    <xf numFmtId="0" fontId="37" fillId="5" borderId="0" applyNumberFormat="0" applyBorder="0" applyAlignment="0" applyProtection="0"/>
    <xf numFmtId="0" fontId="7" fillId="6" borderId="0" applyNumberFormat="0" applyBorder="0" applyAlignment="0" applyProtection="0"/>
    <xf numFmtId="0" fontId="37" fillId="7" borderId="0" applyNumberFormat="0" applyBorder="0" applyAlignment="0" applyProtection="0"/>
    <xf numFmtId="0" fontId="7" fillId="8" borderId="0" applyNumberFormat="0" applyBorder="0" applyAlignment="0" applyProtection="0"/>
    <xf numFmtId="0" fontId="37" fillId="9" borderId="0" applyNumberFormat="0" applyBorder="0" applyAlignment="0" applyProtection="0"/>
    <xf numFmtId="0" fontId="7" fillId="10" borderId="0" applyNumberFormat="0" applyBorder="0" applyAlignment="0" applyProtection="0"/>
    <xf numFmtId="0" fontId="37" fillId="11" borderId="0" applyNumberFormat="0" applyBorder="0" applyAlignment="0" applyProtection="0"/>
    <xf numFmtId="0" fontId="7" fillId="12" borderId="0" applyNumberFormat="0" applyBorder="0" applyAlignment="0" applyProtection="0"/>
    <xf numFmtId="0" fontId="37" fillId="13" borderId="0" applyNumberFormat="0" applyBorder="0" applyAlignment="0" applyProtection="0"/>
    <xf numFmtId="0" fontId="7" fillId="14" borderId="0" applyNumberFormat="0" applyBorder="0" applyAlignment="0" applyProtection="0"/>
    <xf numFmtId="0" fontId="37" fillId="15" borderId="0" applyNumberFormat="0" applyBorder="0" applyAlignment="0" applyProtection="0"/>
    <xf numFmtId="0" fontId="7" fillId="16" borderId="0" applyNumberFormat="0" applyBorder="0" applyAlignment="0" applyProtection="0"/>
    <xf numFmtId="0" fontId="37" fillId="17" borderId="0" applyNumberFormat="0" applyBorder="0" applyAlignment="0" applyProtection="0"/>
    <xf numFmtId="0" fontId="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8" borderId="0" applyNumberFormat="0" applyBorder="0" applyAlignment="0" applyProtection="0"/>
    <xf numFmtId="0" fontId="37" fillId="20" borderId="0" applyNumberFormat="0" applyBorder="0" applyAlignment="0" applyProtection="0"/>
    <xf numFmtId="0" fontId="7" fillId="14" borderId="0" applyNumberFormat="0" applyBorder="0" applyAlignment="0" applyProtection="0"/>
    <xf numFmtId="0" fontId="37" fillId="21" borderId="0" applyNumberFormat="0" applyBorder="0" applyAlignment="0" applyProtection="0"/>
    <xf numFmtId="0" fontId="7" fillId="22" borderId="0" applyNumberFormat="0" applyBorder="0" applyAlignment="0" applyProtection="0"/>
    <xf numFmtId="0" fontId="37" fillId="23" borderId="0" applyNumberFormat="0" applyBorder="0" applyAlignment="0" applyProtection="0"/>
    <xf numFmtId="0" fontId="8" fillId="24" borderId="0" applyNumberFormat="0" applyBorder="0" applyAlignment="0" applyProtection="0"/>
    <xf numFmtId="0" fontId="38" fillId="25" borderId="0" applyNumberFormat="0" applyBorder="0" applyAlignment="0" applyProtection="0"/>
    <xf numFmtId="0" fontId="8" fillId="16" borderId="0" applyNumberFormat="0" applyBorder="0" applyAlignment="0" applyProtection="0"/>
    <xf numFmtId="0" fontId="38" fillId="26" borderId="0" applyNumberFormat="0" applyBorder="0" applyAlignment="0" applyProtection="0"/>
    <xf numFmtId="0" fontId="8" fillId="18" borderId="0" applyNumberFormat="0" applyBorder="0" applyAlignment="0" applyProtection="0"/>
    <xf numFmtId="0" fontId="38" fillId="27" borderId="0" applyNumberFormat="0" applyBorder="0" applyAlignment="0" applyProtection="0"/>
    <xf numFmtId="0" fontId="8" fillId="28" borderId="0" applyNumberFormat="0" applyBorder="0" applyAlignment="0" applyProtection="0"/>
    <xf numFmtId="0" fontId="38" fillId="29" borderId="0" applyNumberFormat="0" applyBorder="0" applyAlignment="0" applyProtection="0"/>
    <xf numFmtId="0" fontId="8" fillId="30" borderId="0" applyNumberFormat="0" applyBorder="0" applyAlignment="0" applyProtection="0"/>
    <xf numFmtId="0" fontId="38" fillId="31" borderId="0" applyNumberFormat="0" applyBorder="0" applyAlignment="0" applyProtection="0"/>
    <xf numFmtId="0" fontId="8" fillId="32" borderId="0" applyNumberFormat="0" applyBorder="0" applyAlignment="0" applyProtection="0"/>
    <xf numFmtId="0" fontId="38" fillId="3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39" fillId="34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34" borderId="1">
      <alignment/>
      <protection/>
    </xf>
    <xf numFmtId="0" fontId="39" fillId="0" borderId="2">
      <alignment horizontal="center" vertical="center" wrapText="1"/>
      <protection/>
    </xf>
    <xf numFmtId="0" fontId="39" fillId="34" borderId="3">
      <alignment/>
      <protection/>
    </xf>
    <xf numFmtId="49" fontId="39" fillId="0" borderId="2">
      <alignment horizontal="left" vertical="top" wrapText="1" indent="2"/>
      <protection/>
    </xf>
    <xf numFmtId="49" fontId="39" fillId="0" borderId="2">
      <alignment horizontal="center" vertical="top" shrinkToFit="1"/>
      <protection/>
    </xf>
    <xf numFmtId="4" fontId="39" fillId="0" borderId="2">
      <alignment horizontal="right" vertical="top" shrinkToFit="1"/>
      <protection/>
    </xf>
    <xf numFmtId="10" fontId="39" fillId="0" borderId="2">
      <alignment horizontal="right" vertical="top" shrinkToFit="1"/>
      <protection/>
    </xf>
    <xf numFmtId="0" fontId="39" fillId="34" borderId="3">
      <alignment shrinkToFit="1"/>
      <protection/>
    </xf>
    <xf numFmtId="0" fontId="41" fillId="0" borderId="2">
      <alignment horizontal="left"/>
      <protection/>
    </xf>
    <xf numFmtId="4" fontId="41" fillId="35" borderId="2">
      <alignment horizontal="right" vertical="top" shrinkToFit="1"/>
      <protection/>
    </xf>
    <xf numFmtId="10" fontId="41" fillId="35" borderId="2">
      <alignment horizontal="right" vertical="top" shrinkToFit="1"/>
      <protection/>
    </xf>
    <xf numFmtId="0" fontId="39" fillId="34" borderId="4">
      <alignment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" fontId="41" fillId="36" borderId="2">
      <alignment horizontal="right" vertical="top" shrinkToFit="1"/>
      <protection/>
    </xf>
    <xf numFmtId="10" fontId="41" fillId="36" borderId="2">
      <alignment horizontal="right" vertical="top" shrinkToFit="1"/>
      <protection/>
    </xf>
    <xf numFmtId="0" fontId="39" fillId="34" borderId="3">
      <alignment horizontal="center"/>
      <protection/>
    </xf>
    <xf numFmtId="0" fontId="39" fillId="34" borderId="3">
      <alignment horizontal="left"/>
      <protection/>
    </xf>
    <xf numFmtId="0" fontId="39" fillId="34" borderId="4">
      <alignment horizontal="center"/>
      <protection/>
    </xf>
    <xf numFmtId="0" fontId="39" fillId="34" borderId="4">
      <alignment horizontal="left"/>
      <protection/>
    </xf>
    <xf numFmtId="0" fontId="8" fillId="37" borderId="0" applyNumberFormat="0" applyBorder="0" applyAlignment="0" applyProtection="0"/>
    <xf numFmtId="0" fontId="38" fillId="38" borderId="0" applyNumberFormat="0" applyBorder="0" applyAlignment="0" applyProtection="0"/>
    <xf numFmtId="0" fontId="8" fillId="39" borderId="0" applyNumberFormat="0" applyBorder="0" applyAlignment="0" applyProtection="0"/>
    <xf numFmtId="0" fontId="38" fillId="40" borderId="0" applyNumberFormat="0" applyBorder="0" applyAlignment="0" applyProtection="0"/>
    <xf numFmtId="0" fontId="8" fillId="41" borderId="0" applyNumberFormat="0" applyBorder="0" applyAlignment="0" applyProtection="0"/>
    <xf numFmtId="0" fontId="38" fillId="42" borderId="0" applyNumberFormat="0" applyBorder="0" applyAlignment="0" applyProtection="0"/>
    <xf numFmtId="0" fontId="8" fillId="28" borderId="0" applyNumberFormat="0" applyBorder="0" applyAlignment="0" applyProtection="0"/>
    <xf numFmtId="0" fontId="38" fillId="43" borderId="0" applyNumberFormat="0" applyBorder="0" applyAlignment="0" applyProtection="0"/>
    <xf numFmtId="0" fontId="8" fillId="30" borderId="0" applyNumberFormat="0" applyBorder="0" applyAlignment="0" applyProtection="0"/>
    <xf numFmtId="0" fontId="38" fillId="44" borderId="0" applyNumberFormat="0" applyBorder="0" applyAlignment="0" applyProtection="0"/>
    <xf numFmtId="0" fontId="8" fillId="45" borderId="0" applyNumberFormat="0" applyBorder="0" applyAlignment="0" applyProtection="0"/>
    <xf numFmtId="0" fontId="38" fillId="46" borderId="0" applyNumberFormat="0" applyBorder="0" applyAlignment="0" applyProtection="0"/>
    <xf numFmtId="0" fontId="9" fillId="12" borderId="5" applyNumberFormat="0" applyAlignment="0" applyProtection="0"/>
    <xf numFmtId="0" fontId="42" fillId="47" borderId="6" applyNumberFormat="0" applyAlignment="0" applyProtection="0"/>
    <xf numFmtId="0" fontId="10" fillId="48" borderId="7" applyNumberFormat="0" applyAlignment="0" applyProtection="0"/>
    <xf numFmtId="0" fontId="43" fillId="49" borderId="8" applyNumberFormat="0" applyAlignment="0" applyProtection="0"/>
    <xf numFmtId="0" fontId="11" fillId="48" borderId="5" applyNumberFormat="0" applyAlignment="0" applyProtection="0"/>
    <xf numFmtId="0" fontId="44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3" fillId="0" borderId="11" applyNumberFormat="0" applyFill="0" applyAlignment="0" applyProtection="0"/>
    <xf numFmtId="0" fontId="46" fillId="0" borderId="12" applyNumberFormat="0" applyFill="0" applyAlignment="0" applyProtection="0"/>
    <xf numFmtId="0" fontId="14" fillId="0" borderId="13" applyNumberFormat="0" applyFill="0" applyAlignment="0" applyProtection="0"/>
    <xf numFmtId="0" fontId="47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8" fillId="0" borderId="16" applyNumberFormat="0" applyFill="0" applyAlignment="0" applyProtection="0"/>
    <xf numFmtId="0" fontId="16" fillId="50" borderId="17" applyNumberFormat="0" applyAlignment="0" applyProtection="0"/>
    <xf numFmtId="0" fontId="49" fillId="51" borderId="18" applyNumberFormat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51" fillId="53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1" fillId="54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52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56" borderId="19" applyNumberFormat="0" applyFont="0" applyAlignment="0" applyProtection="0"/>
    <xf numFmtId="0" fontId="37" fillId="35" borderId="20" applyNumberFormat="0" applyFont="0" applyAlignment="0" applyProtection="0"/>
    <xf numFmtId="9" fontId="0" fillId="0" borderId="0" applyFont="0" applyFill="0" applyBorder="0" applyAlignment="0" applyProtection="0"/>
    <xf numFmtId="0" fontId="21" fillId="0" borderId="21" applyNumberFormat="0" applyFill="0" applyAlignment="0" applyProtection="0"/>
    <xf numFmtId="0" fontId="54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56" fillId="57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0" fontId="2" fillId="58" borderId="23" xfId="0" applyNumberFormat="1" applyFont="1" applyFill="1" applyBorder="1" applyAlignment="1">
      <alignment horizontal="center" vertical="top" shrinkToFit="1"/>
    </xf>
    <xf numFmtId="10" fontId="25" fillId="58" borderId="23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4" fontId="6" fillId="0" borderId="24" xfId="0" applyNumberFormat="1" applyFont="1" applyFill="1" applyBorder="1" applyAlignment="1">
      <alignment horizontal="right" vertical="top"/>
    </xf>
    <xf numFmtId="0" fontId="5" fillId="0" borderId="24" xfId="0" applyFont="1" applyBorder="1" applyAlignment="1">
      <alignment horizontal="center" vertical="top"/>
    </xf>
    <xf numFmtId="4" fontId="5" fillId="0" borderId="24" xfId="0" applyNumberFormat="1" applyFont="1" applyBorder="1" applyAlignment="1">
      <alignment horizontal="right" vertical="top"/>
    </xf>
    <xf numFmtId="4" fontId="5" fillId="0" borderId="24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4" fontId="5" fillId="0" borderId="24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6" fillId="0" borderId="24" xfId="0" applyNumberFormat="1" applyFont="1" applyBorder="1" applyAlignment="1">
      <alignment horizontal="right" vertical="top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24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4" fontId="27" fillId="0" borderId="24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" fontId="5" fillId="58" borderId="0" xfId="0" applyNumberFormat="1" applyFont="1" applyFill="1" applyAlignment="1">
      <alignment/>
    </xf>
    <xf numFmtId="0" fontId="5" fillId="58" borderId="24" xfId="0" applyFont="1" applyFill="1" applyBorder="1" applyAlignment="1">
      <alignment horizontal="center" vertical="top" wrapText="1"/>
    </xf>
    <xf numFmtId="3" fontId="2" fillId="58" borderId="24" xfId="0" applyNumberFormat="1" applyFont="1" applyFill="1" applyBorder="1" applyAlignment="1">
      <alignment horizontal="center" vertical="center" shrinkToFit="1"/>
    </xf>
    <xf numFmtId="0" fontId="2" fillId="58" borderId="24" xfId="0" applyNumberFormat="1" applyFont="1" applyFill="1" applyBorder="1" applyAlignment="1">
      <alignment horizontal="center" vertical="top" shrinkToFit="1"/>
    </xf>
    <xf numFmtId="0" fontId="5" fillId="58" borderId="24" xfId="0" applyNumberFormat="1" applyFont="1" applyFill="1" applyBorder="1" applyAlignment="1">
      <alignment horizontal="center" vertical="top" shrinkToFit="1"/>
    </xf>
    <xf numFmtId="4" fontId="2" fillId="58" borderId="0" xfId="0" applyNumberFormat="1" applyFont="1" applyFill="1" applyAlignment="1">
      <alignment/>
    </xf>
    <xf numFmtId="0" fontId="2" fillId="58" borderId="0" xfId="0" applyFont="1" applyFill="1" applyAlignment="1">
      <alignment horizontal="center" vertical="top"/>
    </xf>
    <xf numFmtId="0" fontId="57" fillId="58" borderId="0" xfId="0" applyFont="1" applyFill="1" applyAlignment="1">
      <alignment horizontal="center" vertical="top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181" fontId="58" fillId="0" borderId="0" xfId="0" applyNumberFormat="1" applyFont="1" applyFill="1" applyAlignment="1">
      <alignment/>
    </xf>
    <xf numFmtId="4" fontId="58" fillId="58" borderId="0" xfId="0" applyNumberFormat="1" applyFont="1" applyFill="1" applyAlignment="1">
      <alignment/>
    </xf>
    <xf numFmtId="0" fontId="58" fillId="58" borderId="0" xfId="0" applyFont="1" applyFill="1" applyAlignment="1">
      <alignment horizontal="center" vertical="top"/>
    </xf>
    <xf numFmtId="0" fontId="2" fillId="58" borderId="24" xfId="0" applyNumberFormat="1" applyFont="1" applyFill="1" applyBorder="1" applyAlignment="1">
      <alignment horizontal="center" vertical="center"/>
    </xf>
    <xf numFmtId="0" fontId="2" fillId="58" borderId="25" xfId="0" applyNumberFormat="1" applyFont="1" applyFill="1" applyBorder="1" applyAlignment="1">
      <alignment horizontal="center" vertical="center"/>
    </xf>
    <xf numFmtId="0" fontId="2" fillId="58" borderId="24" xfId="0" applyFont="1" applyFill="1" applyBorder="1" applyAlignment="1">
      <alignment horizontal="center" vertical="top" wrapText="1"/>
    </xf>
    <xf numFmtId="0" fontId="2" fillId="58" borderId="0" xfId="0" applyFont="1" applyFill="1" applyAlignment="1">
      <alignment/>
    </xf>
    <xf numFmtId="181" fontId="5" fillId="58" borderId="0" xfId="0" applyNumberFormat="1" applyFont="1" applyFill="1" applyAlignment="1">
      <alignment/>
    </xf>
    <xf numFmtId="0" fontId="5" fillId="58" borderId="0" xfId="0" applyFont="1" applyFill="1" applyAlignment="1">
      <alignment horizontal="center"/>
    </xf>
    <xf numFmtId="0" fontId="2" fillId="58" borderId="24" xfId="0" applyNumberFormat="1" applyFont="1" applyFill="1" applyBorder="1" applyAlignment="1">
      <alignment horizontal="center" vertical="center" shrinkToFit="1"/>
    </xf>
    <xf numFmtId="181" fontId="2" fillId="58" borderId="0" xfId="0" applyNumberFormat="1" applyFont="1" applyFill="1" applyAlignment="1">
      <alignment/>
    </xf>
    <xf numFmtId="0" fontId="2" fillId="58" borderId="0" xfId="0" applyFont="1" applyFill="1" applyAlignment="1">
      <alignment horizontal="center"/>
    </xf>
    <xf numFmtId="0" fontId="5" fillId="58" borderId="0" xfId="0" applyFont="1" applyFill="1" applyAlignment="1">
      <alignment/>
    </xf>
    <xf numFmtId="0" fontId="25" fillId="58" borderId="25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5" fillId="58" borderId="0" xfId="0" applyFont="1" applyFill="1" applyAlignment="1">
      <alignment horizontal="center" vertical="top"/>
    </xf>
    <xf numFmtId="0" fontId="5" fillId="58" borderId="0" xfId="0" applyFont="1" applyFill="1" applyAlignment="1">
      <alignment vertical="top"/>
    </xf>
    <xf numFmtId="0" fontId="5" fillId="0" borderId="2" xfId="75" applyNumberFormat="1" applyFont="1" applyFill="1" applyProtection="1">
      <alignment vertical="top" wrapText="1"/>
      <protection/>
    </xf>
    <xf numFmtId="49" fontId="5" fillId="0" borderId="2" xfId="66" applyNumberFormat="1" applyFont="1" applyFill="1" applyProtection="1">
      <alignment horizontal="center" vertical="top" shrinkToFit="1"/>
      <protection/>
    </xf>
    <xf numFmtId="4" fontId="5" fillId="0" borderId="2" xfId="76" applyNumberFormat="1" applyFont="1" applyFill="1" applyProtection="1">
      <alignment horizontal="right" vertical="top" shrinkToFit="1"/>
      <protection/>
    </xf>
    <xf numFmtId="0" fontId="6" fillId="0" borderId="2" xfId="75" applyNumberFormat="1" applyFont="1" applyFill="1" applyProtection="1">
      <alignment vertical="top" wrapText="1"/>
      <protection/>
    </xf>
    <xf numFmtId="49" fontId="6" fillId="0" borderId="2" xfId="66" applyNumberFormat="1" applyFont="1" applyFill="1" applyProtection="1">
      <alignment horizontal="center" vertical="top" shrinkToFit="1"/>
      <protection/>
    </xf>
    <xf numFmtId="4" fontId="6" fillId="0" borderId="2" xfId="76" applyNumberFormat="1" applyFont="1" applyFill="1" applyProtection="1">
      <alignment horizontal="right" vertical="top" shrinkToFit="1"/>
      <protection/>
    </xf>
    <xf numFmtId="4" fontId="6" fillId="0" borderId="2" xfId="71" applyNumberFormat="1" applyFont="1" applyFill="1" applyProtection="1">
      <alignment horizontal="right" vertical="top" shrinkToFit="1"/>
      <protection/>
    </xf>
    <xf numFmtId="0" fontId="6" fillId="0" borderId="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49" fontId="28" fillId="0" borderId="24" xfId="0" applyNumberFormat="1" applyFont="1" applyFill="1" applyBorder="1" applyAlignment="1">
      <alignment horizontal="center" vertical="top" shrinkToFit="1"/>
    </xf>
    <xf numFmtId="0" fontId="28" fillId="0" borderId="24" xfId="0" applyFont="1" applyFill="1" applyBorder="1" applyAlignment="1">
      <alignment horizontal="justify" vertical="top" wrapText="1"/>
    </xf>
    <xf numFmtId="4" fontId="28" fillId="0" borderId="24" xfId="0" applyNumberFormat="1" applyFont="1" applyFill="1" applyBorder="1" applyAlignment="1">
      <alignment horizontal="right" vertical="top" shrinkToFit="1"/>
    </xf>
    <xf numFmtId="10" fontId="28" fillId="0" borderId="24" xfId="0" applyNumberFormat="1" applyFont="1" applyFill="1" applyBorder="1" applyAlignment="1">
      <alignment horizontal="right" vertical="top" shrinkToFit="1"/>
    </xf>
    <xf numFmtId="49" fontId="0" fillId="0" borderId="24" xfId="0" applyNumberFormat="1" applyFill="1" applyBorder="1" applyAlignment="1">
      <alignment horizontal="center" vertical="top" shrinkToFit="1"/>
    </xf>
    <xf numFmtId="0" fontId="0" fillId="0" borderId="24" xfId="0" applyFill="1" applyBorder="1" applyAlignment="1">
      <alignment horizontal="justify" vertical="top" wrapText="1"/>
    </xf>
    <xf numFmtId="4" fontId="1" fillId="0" borderId="24" xfId="0" applyNumberFormat="1" applyFont="1" applyFill="1" applyBorder="1" applyAlignment="1">
      <alignment horizontal="right" vertical="top" shrinkToFit="1"/>
    </xf>
    <xf numFmtId="10" fontId="0" fillId="0" borderId="24" xfId="0" applyNumberFormat="1" applyFont="1" applyFill="1" applyBorder="1" applyAlignment="1">
      <alignment horizontal="right" vertical="top" shrinkToFit="1"/>
    </xf>
    <xf numFmtId="49" fontId="28" fillId="54" borderId="24" xfId="0" applyNumberFormat="1" applyFont="1" applyFill="1" applyBorder="1" applyAlignment="1">
      <alignment horizontal="center" vertical="top" shrinkToFit="1"/>
    </xf>
    <xf numFmtId="0" fontId="28" fillId="54" borderId="24" xfId="0" applyFont="1" applyFill="1" applyBorder="1" applyAlignment="1">
      <alignment horizontal="justify" vertical="top" wrapText="1"/>
    </xf>
    <xf numFmtId="4" fontId="28" fillId="59" borderId="24" xfId="0" applyNumberFormat="1" applyFont="1" applyFill="1" applyBorder="1" applyAlignment="1">
      <alignment horizontal="right" vertical="top" shrinkToFit="1"/>
    </xf>
    <xf numFmtId="49" fontId="0" fillId="54" borderId="24" xfId="0" applyNumberFormat="1" applyFill="1" applyBorder="1" applyAlignment="1">
      <alignment horizontal="center" vertical="top" shrinkToFit="1"/>
    </xf>
    <xf numFmtId="0" fontId="0" fillId="54" borderId="24" xfId="0" applyFill="1" applyBorder="1" applyAlignment="1">
      <alignment horizontal="justify" vertical="top" wrapText="1"/>
    </xf>
    <xf numFmtId="4" fontId="1" fillId="59" borderId="24" xfId="0" applyNumberFormat="1" applyFont="1" applyFill="1" applyBorder="1" applyAlignment="1">
      <alignment horizontal="right" vertical="top" shrinkToFit="1"/>
    </xf>
    <xf numFmtId="49" fontId="0" fillId="54" borderId="24" xfId="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 horizontal="justify" vertical="top" wrapText="1"/>
    </xf>
    <xf numFmtId="4" fontId="0" fillId="0" borderId="24" xfId="0" applyNumberFormat="1" applyFont="1" applyFill="1" applyBorder="1" applyAlignment="1">
      <alignment horizontal="right" vertical="top" shrinkToFit="1"/>
    </xf>
    <xf numFmtId="0" fontId="0" fillId="0" borderId="24" xfId="0" applyFont="1" applyBorder="1" applyAlignment="1">
      <alignment horizontal="justify" vertical="top" wrapText="1"/>
    </xf>
    <xf numFmtId="49" fontId="1" fillId="0" borderId="24" xfId="0" applyNumberFormat="1" applyFont="1" applyFill="1" applyBorder="1" applyAlignment="1">
      <alignment horizontal="center" vertical="top" shrinkToFit="1"/>
    </xf>
    <xf numFmtId="10" fontId="1" fillId="0" borderId="24" xfId="0" applyNumberFormat="1" applyFont="1" applyFill="1" applyBorder="1" applyAlignment="1">
      <alignment horizontal="right" vertical="top" shrinkToFit="1"/>
    </xf>
    <xf numFmtId="49" fontId="0" fillId="0" borderId="24" xfId="0" applyNumberFormat="1" applyFont="1" applyFill="1" applyBorder="1" applyAlignment="1">
      <alignment horizontal="center" vertical="top" shrinkToFit="1"/>
    </xf>
    <xf numFmtId="0" fontId="0" fillId="54" borderId="24" xfId="0" applyFont="1" applyFill="1" applyBorder="1" applyAlignment="1">
      <alignment horizontal="justify" vertical="top" wrapText="1"/>
    </xf>
    <xf numFmtId="4" fontId="0" fillId="59" borderId="24" xfId="0" applyNumberFormat="1" applyFont="1" applyFill="1" applyBorder="1" applyAlignment="1">
      <alignment horizontal="right" vertical="top" shrinkToFit="1"/>
    </xf>
    <xf numFmtId="0" fontId="1" fillId="0" borderId="24" xfId="0" applyFont="1" applyFill="1" applyBorder="1" applyAlignment="1">
      <alignment horizontal="justify" vertical="top" wrapText="1"/>
    </xf>
    <xf numFmtId="49" fontId="29" fillId="0" borderId="24" xfId="0" applyNumberFormat="1" applyFont="1" applyFill="1" applyBorder="1" applyAlignment="1">
      <alignment horizontal="center" vertical="top" shrinkToFit="1"/>
    </xf>
    <xf numFmtId="0" fontId="29" fillId="0" borderId="24" xfId="0" applyFont="1" applyFill="1" applyBorder="1" applyAlignment="1">
      <alignment horizontal="justify" vertical="top" wrapText="1"/>
    </xf>
    <xf numFmtId="4" fontId="29" fillId="0" borderId="24" xfId="0" applyNumberFormat="1" applyFont="1" applyFill="1" applyBorder="1" applyAlignment="1">
      <alignment horizontal="right" vertical="top" shrinkToFit="1"/>
    </xf>
    <xf numFmtId="49" fontId="0" fillId="0" borderId="24" xfId="0" applyNumberFormat="1" applyFont="1" applyFill="1" applyBorder="1" applyAlignment="1">
      <alignment horizontal="center" vertical="top" shrinkToFit="1"/>
    </xf>
    <xf numFmtId="0" fontId="0" fillId="0" borderId="24" xfId="0" applyFont="1" applyFill="1" applyBorder="1" applyAlignment="1">
      <alignment horizontal="justify" vertical="top" wrapText="1"/>
    </xf>
    <xf numFmtId="4" fontId="0" fillId="0" borderId="24" xfId="0" applyNumberFormat="1" applyFont="1" applyFill="1" applyBorder="1" applyAlignment="1">
      <alignment horizontal="right" vertical="top" shrinkToFit="1"/>
    </xf>
    <xf numFmtId="4" fontId="0" fillId="0" borderId="24" xfId="0" applyNumberFormat="1" applyFont="1" applyFill="1" applyBorder="1" applyAlignment="1">
      <alignment vertical="justify"/>
    </xf>
    <xf numFmtId="49" fontId="1" fillId="54" borderId="24" xfId="0" applyNumberFormat="1" applyFont="1" applyFill="1" applyBorder="1" applyAlignment="1">
      <alignment horizontal="center" vertical="top" shrinkToFit="1"/>
    </xf>
    <xf numFmtId="0" fontId="1" fillId="54" borderId="24" xfId="0" applyFont="1" applyFill="1" applyBorder="1" applyAlignment="1">
      <alignment horizontal="justify" vertical="top" wrapText="1"/>
    </xf>
    <xf numFmtId="0" fontId="0" fillId="0" borderId="26" xfId="0" applyFont="1" applyBorder="1" applyAlignment="1">
      <alignment horizontal="justify" vertical="top" wrapText="1"/>
    </xf>
    <xf numFmtId="0" fontId="29" fillId="0" borderId="27" xfId="0" applyFont="1" applyFill="1" applyBorder="1" applyAlignment="1">
      <alignment horizontal="justify" vertical="top" wrapText="1"/>
    </xf>
    <xf numFmtId="0" fontId="0" fillId="0" borderId="27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49" fontId="28" fillId="54" borderId="26" xfId="0" applyNumberFormat="1" applyFont="1" applyFill="1" applyBorder="1" applyAlignment="1">
      <alignment horizontal="left" vertical="top" shrinkToFit="1"/>
    </xf>
    <xf numFmtId="49" fontId="28" fillId="54" borderId="27" xfId="0" applyNumberFormat="1" applyFont="1" applyFill="1" applyBorder="1" applyAlignment="1">
      <alignment horizontal="left" vertical="top" shrinkToFit="1"/>
    </xf>
    <xf numFmtId="0" fontId="6" fillId="0" borderId="0" xfId="0" applyFont="1" applyFill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2" xfId="124" applyNumberFormat="1" applyFont="1" applyFill="1" applyBorder="1" applyAlignment="1" applyProtection="1">
      <alignment horizontal="left"/>
      <protection/>
    </xf>
    <xf numFmtId="0" fontId="5" fillId="58" borderId="0" xfId="0" applyFont="1" applyFill="1" applyAlignment="1">
      <alignment vertical="top"/>
    </xf>
    <xf numFmtId="0" fontId="5" fillId="58" borderId="0" xfId="0" applyFont="1" applyFill="1" applyAlignment="1">
      <alignment horizontal="center" vertical="center" wrapText="1"/>
    </xf>
    <xf numFmtId="0" fontId="5" fillId="58" borderId="0" xfId="0" applyFont="1" applyFill="1" applyAlignment="1">
      <alignment wrapText="1"/>
    </xf>
    <xf numFmtId="0" fontId="2" fillId="58" borderId="28" xfId="0" applyFont="1" applyFill="1" applyBorder="1" applyAlignment="1">
      <alignment horizontal="center" vertical="center" wrapText="1"/>
    </xf>
    <xf numFmtId="0" fontId="2" fillId="58" borderId="30" xfId="0" applyFont="1" applyFill="1" applyBorder="1" applyAlignment="1">
      <alignment horizontal="center" vertical="center" wrapText="1"/>
    </xf>
    <xf numFmtId="0" fontId="2" fillId="58" borderId="25" xfId="0" applyFont="1" applyFill="1" applyBorder="1" applyAlignment="1">
      <alignment horizontal="center" vertical="center" wrapText="1"/>
    </xf>
    <xf numFmtId="0" fontId="2" fillId="58" borderId="24" xfId="0" applyFont="1" applyFill="1" applyBorder="1" applyAlignment="1">
      <alignment horizontal="center" vertical="top"/>
    </xf>
    <xf numFmtId="0" fontId="2" fillId="58" borderId="28" xfId="0" applyFont="1" applyFill="1" applyBorder="1" applyAlignment="1">
      <alignment horizontal="center" vertical="top" wrapText="1"/>
    </xf>
    <xf numFmtId="0" fontId="2" fillId="58" borderId="30" xfId="0" applyFont="1" applyFill="1" applyBorder="1" applyAlignment="1">
      <alignment horizontal="center" vertical="top" wrapText="1"/>
    </xf>
    <xf numFmtId="0" fontId="2" fillId="58" borderId="2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58" borderId="0" xfId="0" applyFont="1" applyFill="1" applyAlignment="1">
      <alignment horizontal="left" vertical="top"/>
    </xf>
  </cellXfs>
  <cellStyles count="1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82"/>
    <cellStyle name="Акцент1 2" xfId="83"/>
    <cellStyle name="Акцент2" xfId="84"/>
    <cellStyle name="Акцент2 2" xfId="85"/>
    <cellStyle name="Акцент3" xfId="86"/>
    <cellStyle name="Акцент3 2" xfId="87"/>
    <cellStyle name="Акцент4" xfId="88"/>
    <cellStyle name="Акцент4 2" xfId="89"/>
    <cellStyle name="Акцент5" xfId="90"/>
    <cellStyle name="Акцент5 2" xfId="91"/>
    <cellStyle name="Акцент6" xfId="92"/>
    <cellStyle name="Акцент6 2" xfId="93"/>
    <cellStyle name="Ввод " xfId="94"/>
    <cellStyle name="Ввод  2" xfId="95"/>
    <cellStyle name="Вывод" xfId="96"/>
    <cellStyle name="Вывод 2" xfId="97"/>
    <cellStyle name="Вычисление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2" xfId="104"/>
    <cellStyle name="Заголовок 2" xfId="105"/>
    <cellStyle name="Заголовок 2 2" xfId="106"/>
    <cellStyle name="Заголовок 3" xfId="107"/>
    <cellStyle name="Заголовок 3 2" xfId="108"/>
    <cellStyle name="Заголовок 4" xfId="109"/>
    <cellStyle name="Заголовок 4 2" xfId="110"/>
    <cellStyle name="Итог" xfId="111"/>
    <cellStyle name="Итог 2" xfId="112"/>
    <cellStyle name="Контрольная ячейка" xfId="113"/>
    <cellStyle name="Контрольная ячейка 2" xfId="114"/>
    <cellStyle name="Название" xfId="115"/>
    <cellStyle name="Название 2" xfId="116"/>
    <cellStyle name="Нейтральный" xfId="117"/>
    <cellStyle name="Нейтральный 2" xfId="118"/>
    <cellStyle name="Обычный 2" xfId="119"/>
    <cellStyle name="Обычный 3" xfId="120"/>
    <cellStyle name="Обычный 4" xfId="121"/>
    <cellStyle name="Обычный 5" xfId="122"/>
    <cellStyle name="Обычный 6" xfId="123"/>
    <cellStyle name="Обычный 7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42">
      <selection activeCell="D6" sqref="D6:F6"/>
    </sheetView>
  </sheetViews>
  <sheetFormatPr defaultColWidth="15.28125" defaultRowHeight="12.75"/>
  <cols>
    <col min="1" max="1" width="6.421875" style="0" customWidth="1"/>
    <col min="2" max="2" width="18.8515625" style="0" customWidth="1"/>
    <col min="3" max="3" width="50.7109375" style="0" customWidth="1"/>
    <col min="4" max="4" width="14.00390625" style="0" customWidth="1"/>
    <col min="5" max="5" width="14.140625" style="0" customWidth="1"/>
    <col min="6" max="6" width="13.57421875" style="0" customWidth="1"/>
  </cols>
  <sheetData>
    <row r="1" spans="1:6" ht="12.75" customHeight="1">
      <c r="A1" s="3"/>
      <c r="B1" s="5"/>
      <c r="C1" s="5"/>
      <c r="D1" s="129" t="s">
        <v>190</v>
      </c>
      <c r="E1" s="129"/>
      <c r="F1" s="129"/>
    </row>
    <row r="2" spans="1:6" ht="12.75" customHeight="1">
      <c r="A2" s="3"/>
      <c r="B2" s="5"/>
      <c r="C2" s="5"/>
      <c r="D2" s="129" t="s">
        <v>6</v>
      </c>
      <c r="E2" s="129"/>
      <c r="F2" s="129"/>
    </row>
    <row r="3" spans="1:6" ht="12.75" customHeight="1">
      <c r="A3" s="3"/>
      <c r="B3" s="5"/>
      <c r="C3" s="5"/>
      <c r="D3" s="129" t="s">
        <v>17</v>
      </c>
      <c r="E3" s="129"/>
      <c r="F3" s="129"/>
    </row>
    <row r="4" spans="1:6" ht="12.75" customHeight="1">
      <c r="A4" s="3"/>
      <c r="B4" s="5"/>
      <c r="C4" s="5"/>
      <c r="D4" s="129" t="s">
        <v>134</v>
      </c>
      <c r="E4" s="129"/>
      <c r="F4" s="129"/>
    </row>
    <row r="5" spans="1:6" ht="12.75" customHeight="1">
      <c r="A5" s="3"/>
      <c r="B5" s="5"/>
      <c r="C5" s="5"/>
      <c r="D5" s="5"/>
      <c r="E5" s="5"/>
      <c r="F5" s="5"/>
    </row>
    <row r="6" spans="1:6" ht="12.75" customHeight="1">
      <c r="A6" s="3"/>
      <c r="B6" s="5"/>
      <c r="C6" s="5"/>
      <c r="D6" s="129" t="s">
        <v>873</v>
      </c>
      <c r="E6" s="129"/>
      <c r="F6" s="129"/>
    </row>
    <row r="7" spans="1:6" ht="16.5" customHeight="1">
      <c r="A7" s="3"/>
      <c r="B7" s="110" t="s">
        <v>787</v>
      </c>
      <c r="C7" s="110"/>
      <c r="D7" s="110"/>
      <c r="E7" s="110"/>
      <c r="F7" s="110"/>
    </row>
    <row r="8" spans="1:6" ht="13.5" customHeight="1">
      <c r="A8" s="3"/>
      <c r="B8" s="110" t="s">
        <v>847</v>
      </c>
      <c r="C8" s="110"/>
      <c r="D8" s="110"/>
      <c r="E8" s="110"/>
      <c r="F8" s="110"/>
    </row>
    <row r="9" spans="1:6" ht="13.5" customHeight="1">
      <c r="A9" s="3"/>
      <c r="B9" s="111" t="s">
        <v>788</v>
      </c>
      <c r="C9" s="111"/>
      <c r="D9" s="111"/>
      <c r="E9" s="111"/>
      <c r="F9" s="111"/>
    </row>
    <row r="10" spans="1:6" ht="13.5" customHeight="1">
      <c r="A10" s="3"/>
      <c r="B10" s="64"/>
      <c r="C10" s="64"/>
      <c r="D10" s="64"/>
      <c r="E10" s="64"/>
      <c r="F10" s="64"/>
    </row>
    <row r="11" spans="1:6" ht="34.5" customHeight="1">
      <c r="A11" s="104" t="s">
        <v>106</v>
      </c>
      <c r="B11" s="106" t="s">
        <v>191</v>
      </c>
      <c r="C11" s="106" t="s">
        <v>192</v>
      </c>
      <c r="D11" s="106" t="s">
        <v>687</v>
      </c>
      <c r="E11" s="106" t="s">
        <v>7</v>
      </c>
      <c r="F11" s="106" t="s">
        <v>193</v>
      </c>
    </row>
    <row r="12" spans="1:6" ht="58.5" customHeight="1">
      <c r="A12" s="105"/>
      <c r="B12" s="107"/>
      <c r="C12" s="107"/>
      <c r="D12" s="107"/>
      <c r="E12" s="107"/>
      <c r="F12" s="107"/>
    </row>
    <row r="13" spans="1:6" ht="12.75">
      <c r="A13" s="65">
        <v>1</v>
      </c>
      <c r="B13" s="66" t="s">
        <v>194</v>
      </c>
      <c r="C13" s="67" t="s">
        <v>195</v>
      </c>
      <c r="D13" s="68">
        <f>D14+D26+D31+D60+D62+D64+D72+D77+D85+D88+D95</f>
        <v>310774220</v>
      </c>
      <c r="E13" s="68">
        <f>E14+E26+E31+E60+E62+E64+E72+E77+E85+E88+E95</f>
        <v>229284332.97000006</v>
      </c>
      <c r="F13" s="69">
        <f aca="true" t="shared" si="0" ref="F13:F137">E13/D13</f>
        <v>0.7377842762182786</v>
      </c>
    </row>
    <row r="14" spans="1:6" ht="12.75">
      <c r="A14" s="65">
        <f>A13+1</f>
        <v>2</v>
      </c>
      <c r="B14" s="66" t="s">
        <v>196</v>
      </c>
      <c r="C14" s="67" t="s">
        <v>197</v>
      </c>
      <c r="D14" s="68">
        <f>D15+D16+D17+D18+D19+D20+D21+D22+D23+D24+D25</f>
        <v>270491000</v>
      </c>
      <c r="E14" s="68">
        <f>E15+E16+E17+E18+E19+E20+E21+E22+E23+E24+E25</f>
        <v>198850870.43</v>
      </c>
      <c r="F14" s="69">
        <f t="shared" si="0"/>
        <v>0.7351478253620268</v>
      </c>
    </row>
    <row r="15" spans="1:6" ht="105.75" customHeight="1">
      <c r="A15" s="65">
        <f aca="true" t="shared" si="1" ref="A15:A78">A14+1</f>
        <v>3</v>
      </c>
      <c r="B15" s="70" t="s">
        <v>11</v>
      </c>
      <c r="C15" s="71" t="s">
        <v>244</v>
      </c>
      <c r="D15" s="72">
        <v>268891000</v>
      </c>
      <c r="E15" s="72">
        <v>195997279.39</v>
      </c>
      <c r="F15" s="69">
        <f t="shared" si="0"/>
        <v>0.7289097790182638</v>
      </c>
    </row>
    <row r="16" spans="1:6" ht="93.75" customHeight="1">
      <c r="A16" s="65">
        <f t="shared" si="1"/>
        <v>4</v>
      </c>
      <c r="B16" s="70" t="s">
        <v>245</v>
      </c>
      <c r="C16" s="71" t="s">
        <v>246</v>
      </c>
      <c r="D16" s="72">
        <v>0</v>
      </c>
      <c r="E16" s="72">
        <v>547761.06</v>
      </c>
      <c r="F16" s="73">
        <v>0</v>
      </c>
    </row>
    <row r="17" spans="1:6" ht="106.5" customHeight="1">
      <c r="A17" s="65">
        <f t="shared" si="1"/>
        <v>5</v>
      </c>
      <c r="B17" s="70" t="s">
        <v>848</v>
      </c>
      <c r="C17" s="71" t="s">
        <v>849</v>
      </c>
      <c r="D17" s="72">
        <v>0</v>
      </c>
      <c r="E17" s="72">
        <v>764841.35</v>
      </c>
      <c r="F17" s="73">
        <v>0</v>
      </c>
    </row>
    <row r="18" spans="1:6" ht="142.5" customHeight="1">
      <c r="A18" s="65">
        <f t="shared" si="1"/>
        <v>6</v>
      </c>
      <c r="B18" s="70" t="s">
        <v>12</v>
      </c>
      <c r="C18" s="71" t="s">
        <v>247</v>
      </c>
      <c r="D18" s="72">
        <v>700000</v>
      </c>
      <c r="E18" s="72">
        <v>636067.11</v>
      </c>
      <c r="F18" s="73">
        <f t="shared" si="0"/>
        <v>0.9086673</v>
      </c>
    </row>
    <row r="19" spans="1:6" ht="115.5" customHeight="1">
      <c r="A19" s="65">
        <f t="shared" si="1"/>
        <v>7</v>
      </c>
      <c r="B19" s="70" t="s">
        <v>248</v>
      </c>
      <c r="C19" s="71" t="s">
        <v>249</v>
      </c>
      <c r="D19" s="72">
        <v>0</v>
      </c>
      <c r="E19" s="72">
        <v>132239.82</v>
      </c>
      <c r="F19" s="73">
        <v>0</v>
      </c>
    </row>
    <row r="20" spans="1:6" ht="141" customHeight="1">
      <c r="A20" s="65">
        <f t="shared" si="1"/>
        <v>8</v>
      </c>
      <c r="B20" s="70" t="s">
        <v>273</v>
      </c>
      <c r="C20" s="71" t="s">
        <v>688</v>
      </c>
      <c r="D20" s="72">
        <v>0</v>
      </c>
      <c r="E20" s="72">
        <v>124031.47</v>
      </c>
      <c r="F20" s="73">
        <v>0</v>
      </c>
    </row>
    <row r="21" spans="1:6" ht="80.25" customHeight="1">
      <c r="A21" s="65">
        <f t="shared" si="1"/>
        <v>9</v>
      </c>
      <c r="B21" s="70" t="s">
        <v>13</v>
      </c>
      <c r="C21" s="71" t="s">
        <v>250</v>
      </c>
      <c r="D21" s="72">
        <v>600000</v>
      </c>
      <c r="E21" s="72">
        <v>449107.59</v>
      </c>
      <c r="F21" s="73">
        <f t="shared" si="0"/>
        <v>0.74851265</v>
      </c>
    </row>
    <row r="22" spans="1:6" ht="57" customHeight="1">
      <c r="A22" s="65">
        <f t="shared" si="1"/>
        <v>10</v>
      </c>
      <c r="B22" s="70" t="s">
        <v>850</v>
      </c>
      <c r="C22" s="71" t="s">
        <v>851</v>
      </c>
      <c r="D22" s="72">
        <v>0</v>
      </c>
      <c r="E22" s="72">
        <v>182.8</v>
      </c>
      <c r="F22" s="73">
        <v>0</v>
      </c>
    </row>
    <row r="23" spans="1:6" ht="51.75" customHeight="1">
      <c r="A23" s="65">
        <f t="shared" si="1"/>
        <v>11</v>
      </c>
      <c r="B23" s="70" t="s">
        <v>689</v>
      </c>
      <c r="C23" s="71" t="s">
        <v>690</v>
      </c>
      <c r="D23" s="72">
        <v>0</v>
      </c>
      <c r="E23" s="72">
        <v>970</v>
      </c>
      <c r="F23" s="73">
        <v>0</v>
      </c>
    </row>
    <row r="24" spans="1:6" ht="80.25" customHeight="1">
      <c r="A24" s="65">
        <f t="shared" si="1"/>
        <v>12</v>
      </c>
      <c r="B24" s="70" t="s">
        <v>14</v>
      </c>
      <c r="C24" s="71" t="s">
        <v>251</v>
      </c>
      <c r="D24" s="72">
        <v>0</v>
      </c>
      <c r="E24" s="72">
        <v>61839.44</v>
      </c>
      <c r="F24" s="73">
        <v>0</v>
      </c>
    </row>
    <row r="25" spans="1:6" ht="119.25" customHeight="1">
      <c r="A25" s="65">
        <f t="shared" si="1"/>
        <v>13</v>
      </c>
      <c r="B25" s="70" t="s">
        <v>15</v>
      </c>
      <c r="C25" s="71" t="s">
        <v>252</v>
      </c>
      <c r="D25" s="72">
        <v>300000</v>
      </c>
      <c r="E25" s="72">
        <v>136550.4</v>
      </c>
      <c r="F25" s="73">
        <f t="shared" si="0"/>
        <v>0.45516799999999996</v>
      </c>
    </row>
    <row r="26" spans="1:6" ht="42" customHeight="1">
      <c r="A26" s="65">
        <f t="shared" si="1"/>
        <v>14</v>
      </c>
      <c r="B26" s="74" t="s">
        <v>217</v>
      </c>
      <c r="C26" s="75" t="s">
        <v>218</v>
      </c>
      <c r="D26" s="76">
        <f>SUM(D27:D30)</f>
        <v>2258000</v>
      </c>
      <c r="E26" s="76">
        <f>SUM(E27:E30)</f>
        <v>2025052.8399999999</v>
      </c>
      <c r="F26" s="69">
        <f t="shared" si="0"/>
        <v>0.8968347387068202</v>
      </c>
    </row>
    <row r="27" spans="1:6" ht="78.75" customHeight="1">
      <c r="A27" s="65">
        <f t="shared" si="1"/>
        <v>15</v>
      </c>
      <c r="B27" s="77" t="s">
        <v>219</v>
      </c>
      <c r="C27" s="78" t="s">
        <v>220</v>
      </c>
      <c r="D27" s="79">
        <v>801000</v>
      </c>
      <c r="E27" s="72">
        <v>680636.98</v>
      </c>
      <c r="F27" s="73">
        <f t="shared" si="0"/>
        <v>0.8497340574282147</v>
      </c>
    </row>
    <row r="28" spans="1:6" ht="91.5" customHeight="1">
      <c r="A28" s="65">
        <f t="shared" si="1"/>
        <v>16</v>
      </c>
      <c r="B28" s="77" t="s">
        <v>221</v>
      </c>
      <c r="C28" s="78" t="s">
        <v>222</v>
      </c>
      <c r="D28" s="79">
        <v>12000</v>
      </c>
      <c r="E28" s="72">
        <v>10847.99</v>
      </c>
      <c r="F28" s="73">
        <f t="shared" si="0"/>
        <v>0.9039991666666667</v>
      </c>
    </row>
    <row r="29" spans="1:6" ht="78.75" customHeight="1">
      <c r="A29" s="65">
        <f t="shared" si="1"/>
        <v>17</v>
      </c>
      <c r="B29" s="77" t="s">
        <v>223</v>
      </c>
      <c r="C29" s="78" t="s">
        <v>224</v>
      </c>
      <c r="D29" s="79">
        <v>1749000</v>
      </c>
      <c r="E29" s="72">
        <v>1427552.79</v>
      </c>
      <c r="F29" s="73">
        <f t="shared" si="0"/>
        <v>0.8162108576329331</v>
      </c>
    </row>
    <row r="30" spans="1:6" ht="79.5" customHeight="1">
      <c r="A30" s="65">
        <f t="shared" si="1"/>
        <v>18</v>
      </c>
      <c r="B30" s="77" t="s">
        <v>225</v>
      </c>
      <c r="C30" s="78" t="s">
        <v>226</v>
      </c>
      <c r="D30" s="79">
        <v>-304000</v>
      </c>
      <c r="E30" s="72">
        <v>-93984.92</v>
      </c>
      <c r="F30" s="73">
        <f t="shared" si="0"/>
        <v>0.3091609210526316</v>
      </c>
    </row>
    <row r="31" spans="1:6" ht="12.75">
      <c r="A31" s="65">
        <f t="shared" si="1"/>
        <v>19</v>
      </c>
      <c r="B31" s="66" t="s">
        <v>198</v>
      </c>
      <c r="C31" s="67" t="s">
        <v>199</v>
      </c>
      <c r="D31" s="68">
        <f>D32+D46+D53+D58</f>
        <v>5818950</v>
      </c>
      <c r="E31" s="68">
        <f>E32+E46+E53+E58</f>
        <v>5477714.25</v>
      </c>
      <c r="F31" s="69">
        <f t="shared" si="0"/>
        <v>0.9413578480653726</v>
      </c>
    </row>
    <row r="32" spans="1:6" ht="26.25" customHeight="1">
      <c r="A32" s="65">
        <f t="shared" si="1"/>
        <v>20</v>
      </c>
      <c r="B32" s="80" t="s">
        <v>691</v>
      </c>
      <c r="C32" s="67" t="s">
        <v>692</v>
      </c>
      <c r="D32" s="68">
        <f>D33+D34+D35+D36+D37+D38+D39+D40+D41+D42+D43+D44+D45</f>
        <v>657550</v>
      </c>
      <c r="E32" s="68">
        <f>E33+E34+E35+E36+E37+E38+E39+E40+E41+E42+E43+E44+E45</f>
        <v>1073829.94</v>
      </c>
      <c r="F32" s="69">
        <f t="shared" si="0"/>
        <v>1.6330772412744277</v>
      </c>
    </row>
    <row r="33" spans="1:6" ht="63.75">
      <c r="A33" s="65">
        <f t="shared" si="1"/>
        <v>21</v>
      </c>
      <c r="B33" s="80" t="s">
        <v>693</v>
      </c>
      <c r="C33" s="81" t="s">
        <v>694</v>
      </c>
      <c r="D33" s="82">
        <v>333000</v>
      </c>
      <c r="E33" s="82">
        <v>627123.66</v>
      </c>
      <c r="F33" s="73">
        <f t="shared" si="0"/>
        <v>1.8832542342342344</v>
      </c>
    </row>
    <row r="34" spans="1:6" ht="38.25">
      <c r="A34" s="65">
        <f t="shared" si="1"/>
        <v>22</v>
      </c>
      <c r="B34" s="80" t="s">
        <v>695</v>
      </c>
      <c r="C34" s="83" t="s">
        <v>696</v>
      </c>
      <c r="D34" s="82">
        <v>6100</v>
      </c>
      <c r="E34" s="82">
        <v>9415.97</v>
      </c>
      <c r="F34" s="73">
        <f t="shared" si="0"/>
        <v>1.5436016393442622</v>
      </c>
    </row>
    <row r="35" spans="1:6" ht="63.75">
      <c r="A35" s="65">
        <f t="shared" si="1"/>
        <v>23</v>
      </c>
      <c r="B35" s="80" t="s">
        <v>697</v>
      </c>
      <c r="C35" s="83" t="s">
        <v>698</v>
      </c>
      <c r="D35" s="82">
        <v>650</v>
      </c>
      <c r="E35" s="82">
        <v>1608.46</v>
      </c>
      <c r="F35" s="73">
        <f t="shared" si="0"/>
        <v>2.4745538461538463</v>
      </c>
    </row>
    <row r="36" spans="1:6" ht="38.25">
      <c r="A36" s="65">
        <f t="shared" si="1"/>
        <v>24</v>
      </c>
      <c r="B36" s="80" t="s">
        <v>789</v>
      </c>
      <c r="C36" s="83" t="s">
        <v>790</v>
      </c>
      <c r="D36" s="82">
        <v>0</v>
      </c>
      <c r="E36" s="82">
        <v>0.01</v>
      </c>
      <c r="F36" s="73">
        <v>0</v>
      </c>
    </row>
    <row r="37" spans="1:6" ht="76.5">
      <c r="A37" s="65">
        <f t="shared" si="1"/>
        <v>25</v>
      </c>
      <c r="B37" s="80" t="s">
        <v>699</v>
      </c>
      <c r="C37" s="81" t="s">
        <v>700</v>
      </c>
      <c r="D37" s="82">
        <v>0</v>
      </c>
      <c r="E37" s="82">
        <v>-344.02</v>
      </c>
      <c r="F37" s="73">
        <v>0</v>
      </c>
    </row>
    <row r="38" spans="1:6" ht="51">
      <c r="A38" s="65">
        <f t="shared" si="1"/>
        <v>26</v>
      </c>
      <c r="B38" s="80" t="s">
        <v>791</v>
      </c>
      <c r="C38" s="83" t="s">
        <v>792</v>
      </c>
      <c r="D38" s="82">
        <v>0</v>
      </c>
      <c r="E38" s="82">
        <v>0.97</v>
      </c>
      <c r="F38" s="73">
        <v>0</v>
      </c>
    </row>
    <row r="39" spans="1:6" ht="76.5">
      <c r="A39" s="65">
        <f t="shared" si="1"/>
        <v>27</v>
      </c>
      <c r="B39" s="80" t="s">
        <v>701</v>
      </c>
      <c r="C39" s="83" t="s">
        <v>702</v>
      </c>
      <c r="D39" s="82">
        <v>0</v>
      </c>
      <c r="E39" s="82">
        <v>135</v>
      </c>
      <c r="F39" s="73">
        <v>0</v>
      </c>
    </row>
    <row r="40" spans="1:6" ht="76.5">
      <c r="A40" s="65">
        <f t="shared" si="1"/>
        <v>28</v>
      </c>
      <c r="B40" s="80" t="s">
        <v>703</v>
      </c>
      <c r="C40" s="83" t="s">
        <v>704</v>
      </c>
      <c r="D40" s="82">
        <v>159000</v>
      </c>
      <c r="E40" s="82">
        <v>250857.32</v>
      </c>
      <c r="F40" s="73">
        <f t="shared" si="0"/>
        <v>1.577718993710692</v>
      </c>
    </row>
    <row r="41" spans="1:6" ht="51">
      <c r="A41" s="65">
        <f t="shared" si="1"/>
        <v>29</v>
      </c>
      <c r="B41" s="80" t="s">
        <v>705</v>
      </c>
      <c r="C41" s="83" t="s">
        <v>706</v>
      </c>
      <c r="D41" s="82">
        <v>3900</v>
      </c>
      <c r="E41" s="82">
        <v>6968.67</v>
      </c>
      <c r="F41" s="73">
        <f t="shared" si="0"/>
        <v>1.7868384615384616</v>
      </c>
    </row>
    <row r="42" spans="1:6" ht="63.75">
      <c r="A42" s="65">
        <f t="shared" si="1"/>
        <v>30</v>
      </c>
      <c r="B42" s="80" t="s">
        <v>707</v>
      </c>
      <c r="C42" s="81" t="s">
        <v>708</v>
      </c>
      <c r="D42" s="82">
        <v>900</v>
      </c>
      <c r="E42" s="82">
        <v>1033.8</v>
      </c>
      <c r="F42" s="73">
        <f t="shared" si="0"/>
        <v>1.1486666666666667</v>
      </c>
    </row>
    <row r="43" spans="1:6" ht="89.25">
      <c r="A43" s="65">
        <f t="shared" si="1"/>
        <v>31</v>
      </c>
      <c r="B43" s="80" t="s">
        <v>793</v>
      </c>
      <c r="C43" s="83" t="s">
        <v>794</v>
      </c>
      <c r="D43" s="82">
        <v>0</v>
      </c>
      <c r="E43" s="82">
        <v>-494.77</v>
      </c>
      <c r="F43" s="73">
        <v>0</v>
      </c>
    </row>
    <row r="44" spans="1:6" ht="63.75">
      <c r="A44" s="65">
        <f t="shared" si="1"/>
        <v>32</v>
      </c>
      <c r="B44" s="80" t="s">
        <v>709</v>
      </c>
      <c r="C44" s="83" t="s">
        <v>710</v>
      </c>
      <c r="D44" s="82">
        <v>154000</v>
      </c>
      <c r="E44" s="82">
        <v>176834.43</v>
      </c>
      <c r="F44" s="73">
        <f t="shared" si="0"/>
        <v>1.1482755194805194</v>
      </c>
    </row>
    <row r="45" spans="1:6" ht="38.25">
      <c r="A45" s="65">
        <f t="shared" si="1"/>
        <v>33</v>
      </c>
      <c r="B45" s="80" t="s">
        <v>711</v>
      </c>
      <c r="C45" s="81" t="s">
        <v>712</v>
      </c>
      <c r="D45" s="82">
        <v>0</v>
      </c>
      <c r="E45" s="82">
        <v>690.44</v>
      </c>
      <c r="F45" s="73">
        <v>0</v>
      </c>
    </row>
    <row r="46" spans="1:6" ht="25.5">
      <c r="A46" s="65">
        <f t="shared" si="1"/>
        <v>34</v>
      </c>
      <c r="B46" s="66" t="s">
        <v>200</v>
      </c>
      <c r="C46" s="67" t="s">
        <v>201</v>
      </c>
      <c r="D46" s="68">
        <f>D47+D48+D49+D50+D51+D52</f>
        <v>3580000</v>
      </c>
      <c r="E46" s="68">
        <f>E47+E48+E49+E50+E51+E52</f>
        <v>1894772.2999999998</v>
      </c>
      <c r="F46" s="69">
        <f t="shared" si="0"/>
        <v>0.5292660055865921</v>
      </c>
    </row>
    <row r="47" spans="1:6" ht="55.5" customHeight="1">
      <c r="A47" s="65">
        <f t="shared" si="1"/>
        <v>35</v>
      </c>
      <c r="B47" s="70" t="s">
        <v>0</v>
      </c>
      <c r="C47" s="71" t="s">
        <v>253</v>
      </c>
      <c r="D47" s="72">
        <v>3500000</v>
      </c>
      <c r="E47" s="72">
        <v>1851519.94</v>
      </c>
      <c r="F47" s="73">
        <f t="shared" si="0"/>
        <v>0.5290056971428572</v>
      </c>
    </row>
    <row r="48" spans="1:6" ht="42.75" customHeight="1">
      <c r="A48" s="65">
        <f t="shared" si="1"/>
        <v>36</v>
      </c>
      <c r="B48" s="70" t="s">
        <v>254</v>
      </c>
      <c r="C48" s="71" t="s">
        <v>255</v>
      </c>
      <c r="D48" s="72">
        <v>0</v>
      </c>
      <c r="E48" s="72">
        <v>5062.92</v>
      </c>
      <c r="F48" s="73">
        <v>0</v>
      </c>
    </row>
    <row r="49" spans="1:6" ht="54" customHeight="1">
      <c r="A49" s="65">
        <f t="shared" si="1"/>
        <v>37</v>
      </c>
      <c r="B49" s="70" t="s">
        <v>16</v>
      </c>
      <c r="C49" s="71" t="s">
        <v>713</v>
      </c>
      <c r="D49" s="72">
        <v>0</v>
      </c>
      <c r="E49" s="72">
        <v>35719.9</v>
      </c>
      <c r="F49" s="73">
        <v>0</v>
      </c>
    </row>
    <row r="50" spans="1:6" ht="69" customHeight="1">
      <c r="A50" s="65">
        <f t="shared" si="1"/>
        <v>38</v>
      </c>
      <c r="B50" s="70" t="s">
        <v>1</v>
      </c>
      <c r="C50" s="71" t="s">
        <v>256</v>
      </c>
      <c r="D50" s="72">
        <v>80000</v>
      </c>
      <c r="E50" s="72">
        <v>0</v>
      </c>
      <c r="F50" s="73">
        <f>E50/D50</f>
        <v>0</v>
      </c>
    </row>
    <row r="51" spans="1:6" ht="54" customHeight="1">
      <c r="A51" s="65">
        <f t="shared" si="1"/>
        <v>39</v>
      </c>
      <c r="B51" s="70" t="s">
        <v>257</v>
      </c>
      <c r="C51" s="71" t="s">
        <v>258</v>
      </c>
      <c r="D51" s="72">
        <v>0</v>
      </c>
      <c r="E51" s="72">
        <v>2289.54</v>
      </c>
      <c r="F51" s="73">
        <v>0</v>
      </c>
    </row>
    <row r="52" spans="1:6" ht="54" customHeight="1">
      <c r="A52" s="65">
        <f t="shared" si="1"/>
        <v>40</v>
      </c>
      <c r="B52" s="70" t="s">
        <v>795</v>
      </c>
      <c r="C52" s="71" t="s">
        <v>796</v>
      </c>
      <c r="D52" s="72">
        <v>0</v>
      </c>
      <c r="E52" s="72">
        <v>180</v>
      </c>
      <c r="F52" s="73">
        <v>0</v>
      </c>
    </row>
    <row r="53" spans="1:6" ht="12.75">
      <c r="A53" s="65">
        <f t="shared" si="1"/>
        <v>41</v>
      </c>
      <c r="B53" s="66" t="s">
        <v>2</v>
      </c>
      <c r="C53" s="67" t="s">
        <v>3</v>
      </c>
      <c r="D53" s="68">
        <f>D54+D55+D56+D57</f>
        <v>1553400</v>
      </c>
      <c r="E53" s="68">
        <f>E54+E55+E56+E57</f>
        <v>2469322.0100000002</v>
      </c>
      <c r="F53" s="69">
        <f t="shared" si="0"/>
        <v>1.589624056907429</v>
      </c>
    </row>
    <row r="54" spans="1:6" ht="44.25" customHeight="1">
      <c r="A54" s="65">
        <f t="shared" si="1"/>
        <v>42</v>
      </c>
      <c r="B54" s="84" t="s">
        <v>4</v>
      </c>
      <c r="C54" s="71" t="s">
        <v>259</v>
      </c>
      <c r="D54" s="72">
        <v>1551000</v>
      </c>
      <c r="E54" s="72">
        <v>2467177.49</v>
      </c>
      <c r="F54" s="85">
        <f t="shared" si="0"/>
        <v>1.590701154094133</v>
      </c>
    </row>
    <row r="55" spans="1:6" ht="25.5">
      <c r="A55" s="65">
        <f t="shared" si="1"/>
        <v>43</v>
      </c>
      <c r="B55" s="70" t="s">
        <v>260</v>
      </c>
      <c r="C55" s="71" t="s">
        <v>261</v>
      </c>
      <c r="D55" s="72">
        <v>1000</v>
      </c>
      <c r="E55" s="72">
        <v>736.2</v>
      </c>
      <c r="F55" s="85">
        <f t="shared" si="0"/>
        <v>0.7362000000000001</v>
      </c>
    </row>
    <row r="56" spans="1:6" ht="51">
      <c r="A56" s="65">
        <f t="shared" si="1"/>
        <v>44</v>
      </c>
      <c r="B56" s="70" t="s">
        <v>714</v>
      </c>
      <c r="C56" s="71" t="s">
        <v>715</v>
      </c>
      <c r="D56" s="72">
        <v>1400</v>
      </c>
      <c r="E56" s="72">
        <v>1400</v>
      </c>
      <c r="F56" s="85">
        <f t="shared" si="0"/>
        <v>1</v>
      </c>
    </row>
    <row r="57" spans="1:6" ht="25.5">
      <c r="A57" s="65">
        <f t="shared" si="1"/>
        <v>45</v>
      </c>
      <c r="B57" s="70" t="s">
        <v>852</v>
      </c>
      <c r="C57" s="71" t="s">
        <v>853</v>
      </c>
      <c r="D57" s="72">
        <v>0</v>
      </c>
      <c r="E57" s="72">
        <v>8.32</v>
      </c>
      <c r="F57" s="85">
        <v>0</v>
      </c>
    </row>
    <row r="58" spans="1:6" ht="25.5">
      <c r="A58" s="65">
        <f t="shared" si="1"/>
        <v>46</v>
      </c>
      <c r="B58" s="66" t="s">
        <v>18</v>
      </c>
      <c r="C58" s="67" t="s">
        <v>19</v>
      </c>
      <c r="D58" s="68">
        <f>D59</f>
        <v>28000</v>
      </c>
      <c r="E58" s="68">
        <f>E59</f>
        <v>39790</v>
      </c>
      <c r="F58" s="69">
        <f t="shared" si="0"/>
        <v>1.4210714285714285</v>
      </c>
    </row>
    <row r="59" spans="1:6" ht="54" customHeight="1">
      <c r="A59" s="65">
        <f t="shared" si="1"/>
        <v>47</v>
      </c>
      <c r="B59" s="70" t="s">
        <v>20</v>
      </c>
      <c r="C59" s="71" t="s">
        <v>716</v>
      </c>
      <c r="D59" s="72">
        <v>28000</v>
      </c>
      <c r="E59" s="72">
        <v>39790</v>
      </c>
      <c r="F59" s="85">
        <f t="shared" si="0"/>
        <v>1.4210714285714285</v>
      </c>
    </row>
    <row r="60" spans="1:6" ht="21.75" customHeight="1">
      <c r="A60" s="65">
        <f t="shared" si="1"/>
        <v>48</v>
      </c>
      <c r="B60" s="66" t="s">
        <v>854</v>
      </c>
      <c r="C60" s="67" t="s">
        <v>855</v>
      </c>
      <c r="D60" s="68">
        <f>D61</f>
        <v>0</v>
      </c>
      <c r="E60" s="68">
        <f>E61</f>
        <v>3236.06</v>
      </c>
      <c r="F60" s="69">
        <v>0</v>
      </c>
    </row>
    <row r="61" spans="1:6" ht="54" customHeight="1">
      <c r="A61" s="65">
        <f t="shared" si="1"/>
        <v>49</v>
      </c>
      <c r="B61" s="70" t="s">
        <v>856</v>
      </c>
      <c r="C61" s="71" t="s">
        <v>857</v>
      </c>
      <c r="D61" s="72">
        <v>0</v>
      </c>
      <c r="E61" s="72">
        <v>3236.06</v>
      </c>
      <c r="F61" s="85">
        <v>0</v>
      </c>
    </row>
    <row r="62" spans="1:6" ht="38.25">
      <c r="A62" s="65">
        <f t="shared" si="1"/>
        <v>50</v>
      </c>
      <c r="B62" s="66" t="s">
        <v>274</v>
      </c>
      <c r="C62" s="67" t="s">
        <v>275</v>
      </c>
      <c r="D62" s="68">
        <f>D63</f>
        <v>0</v>
      </c>
      <c r="E62" s="68">
        <f>E63</f>
        <v>144.58</v>
      </c>
      <c r="F62" s="69">
        <v>0</v>
      </c>
    </row>
    <row r="63" spans="1:6" ht="63.75">
      <c r="A63" s="65">
        <f t="shared" si="1"/>
        <v>51</v>
      </c>
      <c r="B63" s="86" t="s">
        <v>276</v>
      </c>
      <c r="C63" s="71" t="s">
        <v>277</v>
      </c>
      <c r="D63" s="72">
        <v>0</v>
      </c>
      <c r="E63" s="72">
        <v>144.58</v>
      </c>
      <c r="F63" s="85">
        <v>0</v>
      </c>
    </row>
    <row r="64" spans="1:6" ht="38.25">
      <c r="A64" s="65">
        <f t="shared" si="1"/>
        <v>52</v>
      </c>
      <c r="B64" s="66" t="s">
        <v>5</v>
      </c>
      <c r="C64" s="67" t="s">
        <v>22</v>
      </c>
      <c r="D64" s="68">
        <f>D65+D67+D71</f>
        <v>3113510</v>
      </c>
      <c r="E64" s="68">
        <f>E65+E67+E71</f>
        <v>2722729.65</v>
      </c>
      <c r="F64" s="69">
        <f t="shared" si="0"/>
        <v>0.8744888084509123</v>
      </c>
    </row>
    <row r="65" spans="1:6" ht="63.75" customHeight="1">
      <c r="A65" s="65">
        <f t="shared" si="1"/>
        <v>53</v>
      </c>
      <c r="B65" s="70" t="s">
        <v>23</v>
      </c>
      <c r="C65" s="71" t="s">
        <v>858</v>
      </c>
      <c r="D65" s="68">
        <f>D66</f>
        <v>1800000</v>
      </c>
      <c r="E65" s="68">
        <f>E66</f>
        <v>1653163.25</v>
      </c>
      <c r="F65" s="69">
        <f t="shared" si="0"/>
        <v>0.9184240277777778</v>
      </c>
    </row>
    <row r="66" spans="1:6" ht="80.25" customHeight="1">
      <c r="A66" s="65">
        <f t="shared" si="1"/>
        <v>54</v>
      </c>
      <c r="B66" s="70" t="s">
        <v>24</v>
      </c>
      <c r="C66" s="71" t="s">
        <v>262</v>
      </c>
      <c r="D66" s="72">
        <v>1800000</v>
      </c>
      <c r="E66" s="72">
        <v>1653163.25</v>
      </c>
      <c r="F66" s="85">
        <f t="shared" si="0"/>
        <v>0.9184240277777778</v>
      </c>
    </row>
    <row r="67" spans="1:6" ht="40.5" customHeight="1">
      <c r="A67" s="65">
        <f t="shared" si="1"/>
        <v>55</v>
      </c>
      <c r="B67" s="74" t="s">
        <v>227</v>
      </c>
      <c r="C67" s="75" t="s">
        <v>859</v>
      </c>
      <c r="D67" s="76">
        <f>SUM(D68:D70)</f>
        <v>739000</v>
      </c>
      <c r="E67" s="76">
        <f>SUM(E68:E70)</f>
        <v>495056.4</v>
      </c>
      <c r="F67" s="69">
        <f t="shared" si="0"/>
        <v>0.6699004059539919</v>
      </c>
    </row>
    <row r="68" spans="1:6" ht="91.5" customHeight="1">
      <c r="A68" s="65">
        <f t="shared" si="1"/>
        <v>56</v>
      </c>
      <c r="B68" s="80" t="s">
        <v>228</v>
      </c>
      <c r="C68" s="87" t="s">
        <v>263</v>
      </c>
      <c r="D68" s="88">
        <v>590000</v>
      </c>
      <c r="E68" s="72">
        <v>392373.9</v>
      </c>
      <c r="F68" s="85">
        <f t="shared" si="0"/>
        <v>0.6650405084745763</v>
      </c>
    </row>
    <row r="69" spans="1:6" ht="78" customHeight="1">
      <c r="A69" s="65">
        <f t="shared" si="1"/>
        <v>57</v>
      </c>
      <c r="B69" s="80" t="s">
        <v>229</v>
      </c>
      <c r="C69" s="87" t="s">
        <v>264</v>
      </c>
      <c r="D69" s="88">
        <v>114000</v>
      </c>
      <c r="E69" s="72">
        <v>99922.5</v>
      </c>
      <c r="F69" s="85">
        <f t="shared" si="0"/>
        <v>0.8765131578947368</v>
      </c>
    </row>
    <row r="70" spans="1:6" ht="68.25" customHeight="1">
      <c r="A70" s="65">
        <f t="shared" si="1"/>
        <v>58</v>
      </c>
      <c r="B70" s="80" t="s">
        <v>230</v>
      </c>
      <c r="C70" s="87" t="s">
        <v>265</v>
      </c>
      <c r="D70" s="88">
        <v>35000</v>
      </c>
      <c r="E70" s="82">
        <v>2760</v>
      </c>
      <c r="F70" s="85">
        <f t="shared" si="0"/>
        <v>0.07885714285714286</v>
      </c>
    </row>
    <row r="71" spans="1:6" ht="54" customHeight="1">
      <c r="A71" s="65">
        <f t="shared" si="1"/>
        <v>59</v>
      </c>
      <c r="B71" s="77" t="s">
        <v>25</v>
      </c>
      <c r="C71" s="78" t="s">
        <v>26</v>
      </c>
      <c r="D71" s="79">
        <v>574510</v>
      </c>
      <c r="E71" s="72">
        <v>574510</v>
      </c>
      <c r="F71" s="85">
        <f t="shared" si="0"/>
        <v>1</v>
      </c>
    </row>
    <row r="72" spans="1:6" ht="25.5">
      <c r="A72" s="65">
        <f t="shared" si="1"/>
        <v>60</v>
      </c>
      <c r="B72" s="66" t="s">
        <v>27</v>
      </c>
      <c r="C72" s="67" t="s">
        <v>28</v>
      </c>
      <c r="D72" s="68">
        <f>D73+D74+D75+D76</f>
        <v>241000</v>
      </c>
      <c r="E72" s="68">
        <f>E73+E74+E75+E76</f>
        <v>182614.78</v>
      </c>
      <c r="F72" s="69">
        <f t="shared" si="0"/>
        <v>0.7577376763485477</v>
      </c>
    </row>
    <row r="73" spans="1:6" ht="25.5">
      <c r="A73" s="65">
        <f t="shared" si="1"/>
        <v>61</v>
      </c>
      <c r="B73" s="86" t="s">
        <v>29</v>
      </c>
      <c r="C73" s="89" t="s">
        <v>30</v>
      </c>
      <c r="D73" s="72">
        <v>50000</v>
      </c>
      <c r="E73" s="72">
        <v>56282.29</v>
      </c>
      <c r="F73" s="85">
        <f t="shared" si="0"/>
        <v>1.1256458</v>
      </c>
    </row>
    <row r="74" spans="1:6" ht="25.5">
      <c r="A74" s="65">
        <f t="shared" si="1"/>
        <v>62</v>
      </c>
      <c r="B74" s="86" t="s">
        <v>31</v>
      </c>
      <c r="C74" s="89" t="s">
        <v>32</v>
      </c>
      <c r="D74" s="72">
        <v>9000</v>
      </c>
      <c r="E74" s="72">
        <v>-759.68</v>
      </c>
      <c r="F74" s="85">
        <f t="shared" si="0"/>
        <v>-0.08440888888888888</v>
      </c>
    </row>
    <row r="75" spans="1:6" ht="25.5">
      <c r="A75" s="65">
        <f t="shared" si="1"/>
        <v>63</v>
      </c>
      <c r="B75" s="86" t="s">
        <v>33</v>
      </c>
      <c r="C75" s="89" t="s">
        <v>34</v>
      </c>
      <c r="D75" s="72">
        <v>100000</v>
      </c>
      <c r="E75" s="72">
        <v>7928.65</v>
      </c>
      <c r="F75" s="85">
        <f t="shared" si="0"/>
        <v>0.0792865</v>
      </c>
    </row>
    <row r="76" spans="1:6" ht="25.5">
      <c r="A76" s="65">
        <f t="shared" si="1"/>
        <v>64</v>
      </c>
      <c r="B76" s="86" t="s">
        <v>35</v>
      </c>
      <c r="C76" s="89" t="s">
        <v>36</v>
      </c>
      <c r="D76" s="72">
        <v>82000</v>
      </c>
      <c r="E76" s="72">
        <v>119163.52</v>
      </c>
      <c r="F76" s="85">
        <f t="shared" si="0"/>
        <v>1.4532136585365854</v>
      </c>
    </row>
    <row r="77" spans="1:6" ht="25.5">
      <c r="A77" s="65">
        <f t="shared" si="1"/>
        <v>65</v>
      </c>
      <c r="B77" s="66" t="s">
        <v>8</v>
      </c>
      <c r="C77" s="67" t="s">
        <v>37</v>
      </c>
      <c r="D77" s="68">
        <f>D78+D82</f>
        <v>28158410</v>
      </c>
      <c r="E77" s="68">
        <f>E78+E82</f>
        <v>18963771.659999996</v>
      </c>
      <c r="F77" s="69">
        <f t="shared" si="0"/>
        <v>0.6734674173719325</v>
      </c>
    </row>
    <row r="78" spans="1:6" ht="38.25">
      <c r="A78" s="65">
        <f t="shared" si="1"/>
        <v>66</v>
      </c>
      <c r="B78" s="66" t="s">
        <v>9</v>
      </c>
      <c r="C78" s="67" t="s">
        <v>860</v>
      </c>
      <c r="D78" s="72">
        <f>D79+D80+D81</f>
        <v>28158410</v>
      </c>
      <c r="E78" s="72">
        <f>E79+E80+E81</f>
        <v>18848806.929999996</v>
      </c>
      <c r="F78" s="85">
        <f t="shared" si="0"/>
        <v>0.6693846325129862</v>
      </c>
    </row>
    <row r="79" spans="1:6" ht="81.75" customHeight="1">
      <c r="A79" s="65">
        <f aca="true" t="shared" si="2" ref="A79:A142">A78+1</f>
        <v>67</v>
      </c>
      <c r="B79" s="70" t="s">
        <v>38</v>
      </c>
      <c r="C79" s="71" t="s">
        <v>266</v>
      </c>
      <c r="D79" s="72">
        <v>26364950</v>
      </c>
      <c r="E79" s="72">
        <v>17649092.27</v>
      </c>
      <c r="F79" s="85">
        <f t="shared" si="0"/>
        <v>0.6694149721505256</v>
      </c>
    </row>
    <row r="80" spans="1:6" ht="54" customHeight="1">
      <c r="A80" s="65">
        <f t="shared" si="2"/>
        <v>68</v>
      </c>
      <c r="B80" s="70" t="s">
        <v>39</v>
      </c>
      <c r="C80" s="71" t="s">
        <v>267</v>
      </c>
      <c r="D80" s="72">
        <v>1549000</v>
      </c>
      <c r="E80" s="72">
        <v>983295.33</v>
      </c>
      <c r="F80" s="85">
        <f t="shared" si="0"/>
        <v>0.6347936281471918</v>
      </c>
    </row>
    <row r="81" spans="1:6" ht="45.75" customHeight="1">
      <c r="A81" s="65">
        <f t="shared" si="2"/>
        <v>69</v>
      </c>
      <c r="B81" s="70" t="s">
        <v>797</v>
      </c>
      <c r="C81" s="71" t="s">
        <v>798</v>
      </c>
      <c r="D81" s="72">
        <v>244460</v>
      </c>
      <c r="E81" s="72">
        <v>216419.33</v>
      </c>
      <c r="F81" s="85">
        <f t="shared" si="0"/>
        <v>0.8852954675611552</v>
      </c>
    </row>
    <row r="82" spans="1:6" ht="27.75" customHeight="1">
      <c r="A82" s="65">
        <f t="shared" si="2"/>
        <v>70</v>
      </c>
      <c r="B82" s="66" t="s">
        <v>278</v>
      </c>
      <c r="C82" s="67" t="s">
        <v>279</v>
      </c>
      <c r="D82" s="68">
        <f>D83+D84</f>
        <v>0</v>
      </c>
      <c r="E82" s="68">
        <f>E83+E84</f>
        <v>114964.73000000001</v>
      </c>
      <c r="F82" s="69">
        <v>0</v>
      </c>
    </row>
    <row r="83" spans="1:6" ht="41.25" customHeight="1">
      <c r="A83" s="65">
        <f t="shared" si="2"/>
        <v>71</v>
      </c>
      <c r="B83" s="70" t="s">
        <v>799</v>
      </c>
      <c r="C83" s="71" t="s">
        <v>281</v>
      </c>
      <c r="D83" s="82">
        <v>0</v>
      </c>
      <c r="E83" s="82">
        <v>19501.88</v>
      </c>
      <c r="F83" s="85">
        <v>0</v>
      </c>
    </row>
    <row r="84" spans="1:6" ht="42" customHeight="1">
      <c r="A84" s="65">
        <f t="shared" si="2"/>
        <v>72</v>
      </c>
      <c r="B84" s="70" t="s">
        <v>280</v>
      </c>
      <c r="C84" s="71" t="s">
        <v>281</v>
      </c>
      <c r="D84" s="72">
        <v>0</v>
      </c>
      <c r="E84" s="72">
        <v>95462.85</v>
      </c>
      <c r="F84" s="85">
        <v>0</v>
      </c>
    </row>
    <row r="85" spans="1:6" ht="25.5">
      <c r="A85" s="65">
        <f t="shared" si="2"/>
        <v>73</v>
      </c>
      <c r="B85" s="66" t="s">
        <v>40</v>
      </c>
      <c r="C85" s="67" t="s">
        <v>41</v>
      </c>
      <c r="D85" s="68">
        <f>D86+D87</f>
        <v>650000</v>
      </c>
      <c r="E85" s="68">
        <f>E86+E87</f>
        <v>954710.24</v>
      </c>
      <c r="F85" s="69">
        <f t="shared" si="0"/>
        <v>1.4687849846153846</v>
      </c>
    </row>
    <row r="86" spans="1:6" ht="38.25">
      <c r="A86" s="65">
        <f t="shared" si="2"/>
        <v>74</v>
      </c>
      <c r="B86" s="70" t="s">
        <v>800</v>
      </c>
      <c r="C86" s="71" t="s">
        <v>801</v>
      </c>
      <c r="D86" s="82">
        <v>0</v>
      </c>
      <c r="E86" s="82">
        <v>81525.42</v>
      </c>
      <c r="F86" s="85">
        <v>0</v>
      </c>
    </row>
    <row r="87" spans="1:6" ht="51" customHeight="1">
      <c r="A87" s="65">
        <f t="shared" si="2"/>
        <v>75</v>
      </c>
      <c r="B87" s="70" t="s">
        <v>42</v>
      </c>
      <c r="C87" s="71" t="s">
        <v>268</v>
      </c>
      <c r="D87" s="72">
        <v>650000</v>
      </c>
      <c r="E87" s="72">
        <v>873184.82</v>
      </c>
      <c r="F87" s="85">
        <f t="shared" si="0"/>
        <v>1.3433612615384614</v>
      </c>
    </row>
    <row r="88" spans="1:6" ht="19.5" customHeight="1">
      <c r="A88" s="65">
        <f t="shared" si="2"/>
        <v>76</v>
      </c>
      <c r="B88" s="90" t="s">
        <v>43</v>
      </c>
      <c r="C88" s="91" t="s">
        <v>44</v>
      </c>
      <c r="D88" s="92">
        <f>D89+D90+D91+D92+D93+D94</f>
        <v>43350</v>
      </c>
      <c r="E88" s="92">
        <f>E89+E90+E91+E92+E93+E94</f>
        <v>86860.12</v>
      </c>
      <c r="F88" s="85">
        <f t="shared" si="0"/>
        <v>2.003693656286044</v>
      </c>
    </row>
    <row r="89" spans="1:6" ht="29.25" customHeight="1">
      <c r="A89" s="65">
        <f t="shared" si="2"/>
        <v>77</v>
      </c>
      <c r="B89" s="93" t="s">
        <v>717</v>
      </c>
      <c r="C89" s="94" t="s">
        <v>718</v>
      </c>
      <c r="D89" s="95">
        <v>3650</v>
      </c>
      <c r="E89" s="96">
        <v>3650</v>
      </c>
      <c r="F89" s="85">
        <f t="shared" si="0"/>
        <v>1</v>
      </c>
    </row>
    <row r="90" spans="1:6" ht="66.75" customHeight="1">
      <c r="A90" s="65">
        <f t="shared" si="2"/>
        <v>78</v>
      </c>
      <c r="B90" s="93" t="s">
        <v>719</v>
      </c>
      <c r="C90" s="94" t="s">
        <v>720</v>
      </c>
      <c r="D90" s="95">
        <v>17700</v>
      </c>
      <c r="E90" s="96">
        <v>17700</v>
      </c>
      <c r="F90" s="85">
        <f t="shared" si="0"/>
        <v>1</v>
      </c>
    </row>
    <row r="91" spans="1:6" ht="30" customHeight="1">
      <c r="A91" s="65">
        <f t="shared" si="2"/>
        <v>79</v>
      </c>
      <c r="B91" s="93" t="s">
        <v>282</v>
      </c>
      <c r="C91" s="94" t="s">
        <v>283</v>
      </c>
      <c r="D91" s="95">
        <v>5500</v>
      </c>
      <c r="E91" s="96">
        <v>5500</v>
      </c>
      <c r="F91" s="85">
        <f t="shared" si="0"/>
        <v>1</v>
      </c>
    </row>
    <row r="92" spans="1:6" ht="59.25" customHeight="1">
      <c r="A92" s="65">
        <f t="shared" si="2"/>
        <v>80</v>
      </c>
      <c r="B92" s="93" t="s">
        <v>861</v>
      </c>
      <c r="C92" s="94" t="s">
        <v>862</v>
      </c>
      <c r="D92" s="95">
        <v>0</v>
      </c>
      <c r="E92" s="96">
        <v>22000</v>
      </c>
      <c r="F92" s="85">
        <v>0</v>
      </c>
    </row>
    <row r="93" spans="1:6" ht="59.25" customHeight="1">
      <c r="A93" s="65">
        <f t="shared" si="2"/>
        <v>81</v>
      </c>
      <c r="B93" s="93" t="s">
        <v>721</v>
      </c>
      <c r="C93" s="94" t="s">
        <v>722</v>
      </c>
      <c r="D93" s="95">
        <v>6500</v>
      </c>
      <c r="E93" s="96">
        <v>7500</v>
      </c>
      <c r="F93" s="85">
        <f t="shared" si="0"/>
        <v>1.1538461538461537</v>
      </c>
    </row>
    <row r="94" spans="1:6" ht="47.25" customHeight="1">
      <c r="A94" s="65">
        <f t="shared" si="2"/>
        <v>82</v>
      </c>
      <c r="B94" s="93" t="s">
        <v>284</v>
      </c>
      <c r="C94" s="94" t="s">
        <v>45</v>
      </c>
      <c r="D94" s="95">
        <v>10000</v>
      </c>
      <c r="E94" s="96">
        <v>30510.12</v>
      </c>
      <c r="F94" s="85">
        <f t="shared" si="0"/>
        <v>3.051012</v>
      </c>
    </row>
    <row r="95" spans="1:6" ht="18.75" customHeight="1">
      <c r="A95" s="65">
        <f t="shared" si="2"/>
        <v>83</v>
      </c>
      <c r="B95" s="90" t="s">
        <v>46</v>
      </c>
      <c r="C95" s="91" t="s">
        <v>47</v>
      </c>
      <c r="D95" s="92">
        <f>D96+D97</f>
        <v>0</v>
      </c>
      <c r="E95" s="92">
        <f>E96+E97</f>
        <v>16628.36</v>
      </c>
      <c r="F95" s="69">
        <v>0</v>
      </c>
    </row>
    <row r="96" spans="1:6" ht="30" customHeight="1">
      <c r="A96" s="65">
        <f t="shared" si="2"/>
        <v>84</v>
      </c>
      <c r="B96" s="93" t="s">
        <v>48</v>
      </c>
      <c r="C96" s="94" t="s">
        <v>49</v>
      </c>
      <c r="D96" s="95">
        <v>0</v>
      </c>
      <c r="E96" s="96">
        <v>16028.36</v>
      </c>
      <c r="F96" s="85">
        <v>0</v>
      </c>
    </row>
    <row r="97" spans="1:6" ht="30" customHeight="1">
      <c r="A97" s="65">
        <f t="shared" si="2"/>
        <v>85</v>
      </c>
      <c r="B97" s="93" t="s">
        <v>723</v>
      </c>
      <c r="C97" s="94" t="s">
        <v>446</v>
      </c>
      <c r="D97" s="95">
        <v>0</v>
      </c>
      <c r="E97" s="96">
        <v>600</v>
      </c>
      <c r="F97" s="85">
        <v>0</v>
      </c>
    </row>
    <row r="98" spans="1:6" ht="12.75">
      <c r="A98" s="65">
        <f t="shared" si="2"/>
        <v>86</v>
      </c>
      <c r="B98" s="66" t="s">
        <v>50</v>
      </c>
      <c r="C98" s="67" t="s">
        <v>51</v>
      </c>
      <c r="D98" s="68">
        <f>D99</f>
        <v>722322687</v>
      </c>
      <c r="E98" s="68">
        <f>E99</f>
        <v>530510958.15999997</v>
      </c>
      <c r="F98" s="69">
        <f t="shared" si="0"/>
        <v>0.73445146844737</v>
      </c>
    </row>
    <row r="99" spans="1:6" ht="38.25">
      <c r="A99" s="65">
        <f t="shared" si="2"/>
        <v>87</v>
      </c>
      <c r="B99" s="66" t="s">
        <v>52</v>
      </c>
      <c r="C99" s="67" t="s">
        <v>53</v>
      </c>
      <c r="D99" s="68">
        <f>D100+D102+D124+D140</f>
        <v>722322687</v>
      </c>
      <c r="E99" s="68">
        <f>E100+E102+E124+E140</f>
        <v>530510958.15999997</v>
      </c>
      <c r="F99" s="69">
        <f t="shared" si="0"/>
        <v>0.73445146844737</v>
      </c>
    </row>
    <row r="100" spans="1:6" ht="25.5">
      <c r="A100" s="65">
        <f t="shared" si="2"/>
        <v>88</v>
      </c>
      <c r="B100" s="66" t="s">
        <v>54</v>
      </c>
      <c r="C100" s="67" t="s">
        <v>55</v>
      </c>
      <c r="D100" s="68">
        <f>D101</f>
        <v>132261000</v>
      </c>
      <c r="E100" s="68">
        <f>E101</f>
        <v>99198000</v>
      </c>
      <c r="F100" s="69">
        <f t="shared" si="0"/>
        <v>0.7500170118175425</v>
      </c>
    </row>
    <row r="101" spans="1:6" ht="25.5">
      <c r="A101" s="65">
        <f t="shared" si="2"/>
        <v>89</v>
      </c>
      <c r="B101" s="70" t="s">
        <v>56</v>
      </c>
      <c r="C101" s="71" t="s">
        <v>57</v>
      </c>
      <c r="D101" s="72">
        <v>132261000</v>
      </c>
      <c r="E101" s="72">
        <v>99198000</v>
      </c>
      <c r="F101" s="85">
        <f t="shared" si="0"/>
        <v>0.7500170118175425</v>
      </c>
    </row>
    <row r="102" spans="1:6" ht="38.25">
      <c r="A102" s="65">
        <f t="shared" si="2"/>
        <v>90</v>
      </c>
      <c r="B102" s="74" t="s">
        <v>58</v>
      </c>
      <c r="C102" s="75" t="s">
        <v>59</v>
      </c>
      <c r="D102" s="76">
        <f>D103+D108+D111+D112+D113</f>
        <v>223550687</v>
      </c>
      <c r="E102" s="76">
        <f>E103+E108+E111+E112+E113</f>
        <v>147408883.46</v>
      </c>
      <c r="F102" s="69">
        <f t="shared" si="0"/>
        <v>0.6593980337890888</v>
      </c>
    </row>
    <row r="103" spans="1:6" ht="30" customHeight="1">
      <c r="A103" s="65">
        <f t="shared" si="2"/>
        <v>91</v>
      </c>
      <c r="B103" s="74" t="s">
        <v>802</v>
      </c>
      <c r="C103" s="75" t="s">
        <v>803</v>
      </c>
      <c r="D103" s="76">
        <f>D104+D105+D106+D107</f>
        <v>4166800</v>
      </c>
      <c r="E103" s="76">
        <f>E104+E105+E106+E107</f>
        <v>4166800</v>
      </c>
      <c r="F103" s="69">
        <f t="shared" si="0"/>
        <v>1</v>
      </c>
    </row>
    <row r="104" spans="1:6" ht="102">
      <c r="A104" s="65">
        <f t="shared" si="2"/>
        <v>92</v>
      </c>
      <c r="B104" s="86" t="s">
        <v>804</v>
      </c>
      <c r="C104" s="87" t="s">
        <v>805</v>
      </c>
      <c r="D104" s="88">
        <v>1451000</v>
      </c>
      <c r="E104" s="88">
        <v>1451000</v>
      </c>
      <c r="F104" s="73">
        <f t="shared" si="0"/>
        <v>1</v>
      </c>
    </row>
    <row r="105" spans="1:6" ht="102">
      <c r="A105" s="65">
        <f t="shared" si="2"/>
        <v>93</v>
      </c>
      <c r="B105" s="86" t="s">
        <v>804</v>
      </c>
      <c r="C105" s="87" t="s">
        <v>806</v>
      </c>
      <c r="D105" s="88">
        <v>787300</v>
      </c>
      <c r="E105" s="88">
        <v>787300</v>
      </c>
      <c r="F105" s="73">
        <f t="shared" si="0"/>
        <v>1</v>
      </c>
    </row>
    <row r="106" spans="1:6" ht="89.25">
      <c r="A106" s="65">
        <f t="shared" si="2"/>
        <v>94</v>
      </c>
      <c r="B106" s="86" t="s">
        <v>807</v>
      </c>
      <c r="C106" s="94" t="s">
        <v>808</v>
      </c>
      <c r="D106" s="88">
        <v>940000</v>
      </c>
      <c r="E106" s="88">
        <v>940000</v>
      </c>
      <c r="F106" s="73">
        <f t="shared" si="0"/>
        <v>1</v>
      </c>
    </row>
    <row r="107" spans="1:6" ht="89.25">
      <c r="A107" s="65">
        <f t="shared" si="2"/>
        <v>95</v>
      </c>
      <c r="B107" s="86" t="s">
        <v>807</v>
      </c>
      <c r="C107" s="94" t="s">
        <v>809</v>
      </c>
      <c r="D107" s="88">
        <v>988500</v>
      </c>
      <c r="E107" s="88">
        <v>988500</v>
      </c>
      <c r="F107" s="73">
        <f t="shared" si="0"/>
        <v>1</v>
      </c>
    </row>
    <row r="108" spans="1:6" ht="51">
      <c r="A108" s="65">
        <f t="shared" si="2"/>
        <v>96</v>
      </c>
      <c r="B108" s="74" t="s">
        <v>447</v>
      </c>
      <c r="C108" s="75" t="s">
        <v>448</v>
      </c>
      <c r="D108" s="76">
        <f>D109+D110</f>
        <v>19607730</v>
      </c>
      <c r="E108" s="76">
        <f>E109+E110</f>
        <v>4607730</v>
      </c>
      <c r="F108" s="69">
        <f t="shared" si="0"/>
        <v>0.2349955859245308</v>
      </c>
    </row>
    <row r="109" spans="1:6" ht="76.5">
      <c r="A109" s="65">
        <f t="shared" si="2"/>
        <v>97</v>
      </c>
      <c r="B109" s="80" t="s">
        <v>449</v>
      </c>
      <c r="C109" s="87" t="s">
        <v>724</v>
      </c>
      <c r="D109" s="88">
        <v>4607730</v>
      </c>
      <c r="E109" s="88">
        <v>4607730</v>
      </c>
      <c r="F109" s="85">
        <f t="shared" si="0"/>
        <v>1</v>
      </c>
    </row>
    <row r="110" spans="1:6" ht="43.5" customHeight="1">
      <c r="A110" s="65">
        <f t="shared" si="2"/>
        <v>98</v>
      </c>
      <c r="B110" s="80" t="s">
        <v>725</v>
      </c>
      <c r="C110" s="87" t="s">
        <v>726</v>
      </c>
      <c r="D110" s="88">
        <v>15000000</v>
      </c>
      <c r="E110" s="88">
        <v>0</v>
      </c>
      <c r="F110" s="85">
        <f t="shared" si="0"/>
        <v>0</v>
      </c>
    </row>
    <row r="111" spans="1:6" ht="97.5" customHeight="1">
      <c r="A111" s="65">
        <f t="shared" si="2"/>
        <v>99</v>
      </c>
      <c r="B111" s="74" t="s">
        <v>810</v>
      </c>
      <c r="C111" s="75" t="s">
        <v>811</v>
      </c>
      <c r="D111" s="76">
        <v>1098104</v>
      </c>
      <c r="E111" s="76">
        <v>590677.46</v>
      </c>
      <c r="F111" s="69">
        <f t="shared" si="0"/>
        <v>0.5379066645782185</v>
      </c>
    </row>
    <row r="112" spans="1:6" ht="54.75" customHeight="1">
      <c r="A112" s="65">
        <f t="shared" si="2"/>
        <v>100</v>
      </c>
      <c r="B112" s="74" t="s">
        <v>863</v>
      </c>
      <c r="C112" s="75" t="s">
        <v>864</v>
      </c>
      <c r="D112" s="76">
        <v>13216900</v>
      </c>
      <c r="E112" s="76">
        <v>4521523</v>
      </c>
      <c r="F112" s="69">
        <f t="shared" si="0"/>
        <v>0.3421016274618103</v>
      </c>
    </row>
    <row r="113" spans="1:6" ht="28.5" customHeight="1">
      <c r="A113" s="65">
        <f t="shared" si="2"/>
        <v>101</v>
      </c>
      <c r="B113" s="74" t="s">
        <v>60</v>
      </c>
      <c r="C113" s="75" t="s">
        <v>61</v>
      </c>
      <c r="D113" s="76">
        <f>SUM(D114:D123)</f>
        <v>185461153</v>
      </c>
      <c r="E113" s="76">
        <f>SUM(E114:E123)</f>
        <v>133522153</v>
      </c>
      <c r="F113" s="69">
        <f t="shared" si="0"/>
        <v>0.7199467427014217</v>
      </c>
    </row>
    <row r="114" spans="1:6" ht="54" customHeight="1">
      <c r="A114" s="65">
        <f t="shared" si="2"/>
        <v>102</v>
      </c>
      <c r="B114" s="97" t="s">
        <v>64</v>
      </c>
      <c r="C114" s="78" t="s">
        <v>231</v>
      </c>
      <c r="D114" s="88">
        <v>144666000</v>
      </c>
      <c r="E114" s="88">
        <v>96448000</v>
      </c>
      <c r="F114" s="85">
        <f t="shared" si="0"/>
        <v>0.6666943165636708</v>
      </c>
    </row>
    <row r="115" spans="1:6" ht="39.75" customHeight="1">
      <c r="A115" s="65">
        <f t="shared" si="2"/>
        <v>103</v>
      </c>
      <c r="B115" s="97" t="s">
        <v>62</v>
      </c>
      <c r="C115" s="98" t="s">
        <v>63</v>
      </c>
      <c r="D115" s="88">
        <v>14941000</v>
      </c>
      <c r="E115" s="88">
        <v>11220000</v>
      </c>
      <c r="F115" s="85">
        <f t="shared" si="0"/>
        <v>0.7509537514222608</v>
      </c>
    </row>
    <row r="116" spans="1:6" ht="27" customHeight="1">
      <c r="A116" s="65">
        <f t="shared" si="2"/>
        <v>104</v>
      </c>
      <c r="B116" s="97" t="s">
        <v>62</v>
      </c>
      <c r="C116" s="98" t="s">
        <v>65</v>
      </c>
      <c r="D116" s="88">
        <v>8241600</v>
      </c>
      <c r="E116" s="82">
        <v>8241600</v>
      </c>
      <c r="F116" s="85">
        <f t="shared" si="0"/>
        <v>1</v>
      </c>
    </row>
    <row r="117" spans="1:6" ht="69" customHeight="1">
      <c r="A117" s="65">
        <f t="shared" si="2"/>
        <v>105</v>
      </c>
      <c r="B117" s="97" t="s">
        <v>62</v>
      </c>
      <c r="C117" s="87" t="s">
        <v>812</v>
      </c>
      <c r="D117" s="88">
        <v>702819</v>
      </c>
      <c r="E117" s="82">
        <v>702819</v>
      </c>
      <c r="F117" s="85">
        <f t="shared" si="0"/>
        <v>1</v>
      </c>
    </row>
    <row r="118" spans="1:6" ht="54.75" customHeight="1">
      <c r="A118" s="65">
        <f t="shared" si="2"/>
        <v>106</v>
      </c>
      <c r="B118" s="97" t="s">
        <v>62</v>
      </c>
      <c r="C118" s="99" t="s">
        <v>813</v>
      </c>
      <c r="D118" s="88">
        <v>1500000</v>
      </c>
      <c r="E118" s="82">
        <v>1500000</v>
      </c>
      <c r="F118" s="85">
        <f t="shared" si="0"/>
        <v>1</v>
      </c>
    </row>
    <row r="119" spans="1:6" ht="41.25" customHeight="1">
      <c r="A119" s="65">
        <f t="shared" si="2"/>
        <v>107</v>
      </c>
      <c r="B119" s="97" t="s">
        <v>62</v>
      </c>
      <c r="C119" s="99" t="s">
        <v>814</v>
      </c>
      <c r="D119" s="88">
        <v>13818900</v>
      </c>
      <c r="E119" s="82">
        <v>13818900</v>
      </c>
      <c r="F119" s="85">
        <f t="shared" si="0"/>
        <v>1</v>
      </c>
    </row>
    <row r="120" spans="1:6" ht="81" customHeight="1">
      <c r="A120" s="65">
        <f t="shared" si="2"/>
        <v>108</v>
      </c>
      <c r="B120" s="97" t="s">
        <v>62</v>
      </c>
      <c r="C120" s="87" t="s">
        <v>815</v>
      </c>
      <c r="D120" s="88">
        <v>833334</v>
      </c>
      <c r="E120" s="82">
        <v>833334</v>
      </c>
      <c r="F120" s="85">
        <f t="shared" si="0"/>
        <v>1</v>
      </c>
    </row>
    <row r="121" spans="1:6" ht="35.25" customHeight="1">
      <c r="A121" s="65">
        <f t="shared" si="2"/>
        <v>109</v>
      </c>
      <c r="B121" s="86" t="s">
        <v>816</v>
      </c>
      <c r="C121" s="87" t="s">
        <v>817</v>
      </c>
      <c r="D121" s="88">
        <v>189000</v>
      </c>
      <c r="E121" s="82">
        <v>189000</v>
      </c>
      <c r="F121" s="85">
        <f t="shared" si="0"/>
        <v>1</v>
      </c>
    </row>
    <row r="122" spans="1:6" ht="90.75" customHeight="1">
      <c r="A122" s="65">
        <f t="shared" si="2"/>
        <v>110</v>
      </c>
      <c r="B122" s="86" t="s">
        <v>816</v>
      </c>
      <c r="C122" s="87" t="s">
        <v>818</v>
      </c>
      <c r="D122" s="88">
        <v>449900</v>
      </c>
      <c r="E122" s="82">
        <v>449900</v>
      </c>
      <c r="F122" s="85">
        <f t="shared" si="0"/>
        <v>1</v>
      </c>
    </row>
    <row r="123" spans="1:6" ht="47.25" customHeight="1">
      <c r="A123" s="65">
        <f t="shared" si="2"/>
        <v>111</v>
      </c>
      <c r="B123" s="86" t="s">
        <v>816</v>
      </c>
      <c r="C123" s="87" t="s">
        <v>819</v>
      </c>
      <c r="D123" s="88">
        <v>118600</v>
      </c>
      <c r="E123" s="82">
        <v>118600</v>
      </c>
      <c r="F123" s="85">
        <f t="shared" si="0"/>
        <v>1</v>
      </c>
    </row>
    <row r="124" spans="1:6" ht="27.75" customHeight="1">
      <c r="A124" s="65">
        <f t="shared" si="2"/>
        <v>112</v>
      </c>
      <c r="B124" s="74" t="s">
        <v>68</v>
      </c>
      <c r="C124" s="75" t="s">
        <v>69</v>
      </c>
      <c r="D124" s="76">
        <f>D125+D126+D127+D128+D129+D136+D137</f>
        <v>356891000</v>
      </c>
      <c r="E124" s="76">
        <f>E125+E126+E127+E128+E129+E136+E137</f>
        <v>277514164.7</v>
      </c>
      <c r="F124" s="85">
        <f t="shared" si="0"/>
        <v>0.7775880162290447</v>
      </c>
    </row>
    <row r="125" spans="1:6" ht="40.5" customHeight="1">
      <c r="A125" s="65">
        <f t="shared" si="2"/>
        <v>113</v>
      </c>
      <c r="B125" s="77" t="s">
        <v>70</v>
      </c>
      <c r="C125" s="78" t="s">
        <v>269</v>
      </c>
      <c r="D125" s="88">
        <v>10861000</v>
      </c>
      <c r="E125" s="72">
        <v>5938500</v>
      </c>
      <c r="F125" s="85">
        <f t="shared" si="0"/>
        <v>0.5467728570113249</v>
      </c>
    </row>
    <row r="126" spans="1:6" ht="94.5" customHeight="1">
      <c r="A126" s="65">
        <f t="shared" si="2"/>
        <v>114</v>
      </c>
      <c r="B126" s="77" t="s">
        <v>727</v>
      </c>
      <c r="C126" s="78" t="s">
        <v>728</v>
      </c>
      <c r="D126" s="88">
        <v>15800</v>
      </c>
      <c r="E126" s="72">
        <v>15800</v>
      </c>
      <c r="F126" s="85">
        <f t="shared" si="0"/>
        <v>1</v>
      </c>
    </row>
    <row r="127" spans="1:6" ht="43.5" customHeight="1">
      <c r="A127" s="65">
        <f t="shared" si="2"/>
        <v>115</v>
      </c>
      <c r="B127" s="77" t="s">
        <v>71</v>
      </c>
      <c r="C127" s="78" t="s">
        <v>270</v>
      </c>
      <c r="D127" s="88">
        <v>1063000</v>
      </c>
      <c r="E127" s="82">
        <v>903500</v>
      </c>
      <c r="F127" s="85">
        <f t="shared" si="0"/>
        <v>0.8499529633113829</v>
      </c>
    </row>
    <row r="128" spans="1:6" ht="42" customHeight="1">
      <c r="A128" s="65">
        <f t="shared" si="2"/>
        <v>116</v>
      </c>
      <c r="B128" s="77" t="s">
        <v>72</v>
      </c>
      <c r="C128" s="78" t="s">
        <v>271</v>
      </c>
      <c r="D128" s="88">
        <v>8930000</v>
      </c>
      <c r="E128" s="72">
        <v>7369194.7</v>
      </c>
      <c r="F128" s="85">
        <f t="shared" si="0"/>
        <v>0.825217771556551</v>
      </c>
    </row>
    <row r="129" spans="1:6" ht="41.25" customHeight="1">
      <c r="A129" s="65">
        <f t="shared" si="2"/>
        <v>117</v>
      </c>
      <c r="B129" s="74" t="s">
        <v>73</v>
      </c>
      <c r="C129" s="75" t="s">
        <v>75</v>
      </c>
      <c r="D129" s="76">
        <f>D130+D131+D132+D133+D134+D135</f>
        <v>65256300</v>
      </c>
      <c r="E129" s="76">
        <f>E130+E131+E132+E133+E134+E135</f>
        <v>52175970</v>
      </c>
      <c r="F129" s="69">
        <f t="shared" si="0"/>
        <v>0.7995545257699257</v>
      </c>
    </row>
    <row r="130" spans="1:6" ht="68.25" customHeight="1">
      <c r="A130" s="65">
        <f t="shared" si="2"/>
        <v>118</v>
      </c>
      <c r="B130" s="97" t="s">
        <v>76</v>
      </c>
      <c r="C130" s="78" t="s">
        <v>77</v>
      </c>
      <c r="D130" s="88">
        <v>289000</v>
      </c>
      <c r="E130" s="82">
        <v>216750</v>
      </c>
      <c r="F130" s="85">
        <f t="shared" si="0"/>
        <v>0.75</v>
      </c>
    </row>
    <row r="131" spans="1:6" ht="57" customHeight="1">
      <c r="A131" s="65">
        <f t="shared" si="2"/>
        <v>119</v>
      </c>
      <c r="B131" s="97" t="s">
        <v>76</v>
      </c>
      <c r="C131" s="78" t="s">
        <v>78</v>
      </c>
      <c r="D131" s="88">
        <v>59486000</v>
      </c>
      <c r="E131" s="72">
        <v>48468000</v>
      </c>
      <c r="F131" s="85">
        <f t="shared" si="0"/>
        <v>0.8147799482231113</v>
      </c>
    </row>
    <row r="132" spans="1:6" ht="69.75" customHeight="1">
      <c r="A132" s="65">
        <f t="shared" si="2"/>
        <v>120</v>
      </c>
      <c r="B132" s="97" t="s">
        <v>76</v>
      </c>
      <c r="C132" s="78" t="s">
        <v>79</v>
      </c>
      <c r="D132" s="88">
        <v>4720000</v>
      </c>
      <c r="E132" s="72">
        <v>3144000</v>
      </c>
      <c r="F132" s="85">
        <f t="shared" si="0"/>
        <v>0.6661016949152543</v>
      </c>
    </row>
    <row r="133" spans="1:6" ht="66.75" customHeight="1">
      <c r="A133" s="65">
        <f t="shared" si="2"/>
        <v>121</v>
      </c>
      <c r="B133" s="97" t="s">
        <v>76</v>
      </c>
      <c r="C133" s="78" t="s">
        <v>80</v>
      </c>
      <c r="D133" s="88">
        <v>600</v>
      </c>
      <c r="E133" s="72">
        <v>600</v>
      </c>
      <c r="F133" s="85">
        <f t="shared" si="0"/>
        <v>1</v>
      </c>
    </row>
    <row r="134" spans="1:6" ht="29.25" customHeight="1">
      <c r="A134" s="65">
        <f t="shared" si="2"/>
        <v>122</v>
      </c>
      <c r="B134" s="97" t="s">
        <v>76</v>
      </c>
      <c r="C134" s="78" t="s">
        <v>81</v>
      </c>
      <c r="D134" s="88">
        <v>98300</v>
      </c>
      <c r="E134" s="72">
        <v>98300</v>
      </c>
      <c r="F134" s="85">
        <f t="shared" si="0"/>
        <v>1</v>
      </c>
    </row>
    <row r="135" spans="1:6" ht="58.5" customHeight="1">
      <c r="A135" s="65">
        <f t="shared" si="2"/>
        <v>123</v>
      </c>
      <c r="B135" s="97" t="s">
        <v>76</v>
      </c>
      <c r="C135" s="78" t="s">
        <v>450</v>
      </c>
      <c r="D135" s="88">
        <v>662400</v>
      </c>
      <c r="E135" s="82">
        <v>248320</v>
      </c>
      <c r="F135" s="85">
        <f t="shared" si="0"/>
        <v>0.3748792270531401</v>
      </c>
    </row>
    <row r="136" spans="1:6" ht="44.25" customHeight="1">
      <c r="A136" s="65">
        <f t="shared" si="2"/>
        <v>124</v>
      </c>
      <c r="B136" s="74" t="s">
        <v>729</v>
      </c>
      <c r="C136" s="75" t="s">
        <v>730</v>
      </c>
      <c r="D136" s="76">
        <v>977900</v>
      </c>
      <c r="E136" s="68">
        <v>831200</v>
      </c>
      <c r="F136" s="69">
        <f t="shared" si="0"/>
        <v>0.8499846610082831</v>
      </c>
    </row>
    <row r="137" spans="1:6" ht="25.5">
      <c r="A137" s="65">
        <f t="shared" si="2"/>
        <v>125</v>
      </c>
      <c r="B137" s="74" t="s">
        <v>82</v>
      </c>
      <c r="C137" s="75" t="s">
        <v>83</v>
      </c>
      <c r="D137" s="76">
        <f>D138+D139</f>
        <v>269787000</v>
      </c>
      <c r="E137" s="76">
        <f>E138+E139</f>
        <v>210280000</v>
      </c>
      <c r="F137" s="85">
        <f t="shared" si="0"/>
        <v>0.7794296982434291</v>
      </c>
    </row>
    <row r="138" spans="1:6" ht="165.75">
      <c r="A138" s="65">
        <f t="shared" si="2"/>
        <v>126</v>
      </c>
      <c r="B138" s="97" t="s">
        <v>84</v>
      </c>
      <c r="C138" s="78" t="s">
        <v>731</v>
      </c>
      <c r="D138" s="88">
        <v>154597000</v>
      </c>
      <c r="E138" s="72">
        <v>126267900</v>
      </c>
      <c r="F138" s="85">
        <f>E138/D138</f>
        <v>0.8167551763617664</v>
      </c>
    </row>
    <row r="139" spans="1:6" ht="63.75">
      <c r="A139" s="65">
        <f t="shared" si="2"/>
        <v>127</v>
      </c>
      <c r="B139" s="97" t="s">
        <v>84</v>
      </c>
      <c r="C139" s="78" t="s">
        <v>232</v>
      </c>
      <c r="D139" s="88">
        <v>115190000</v>
      </c>
      <c r="E139" s="72">
        <v>84012100</v>
      </c>
      <c r="F139" s="85">
        <f>E139/D139</f>
        <v>0.7293350117197673</v>
      </c>
    </row>
    <row r="140" spans="1:6" ht="24" customHeight="1">
      <c r="A140" s="65">
        <f t="shared" si="2"/>
        <v>128</v>
      </c>
      <c r="B140" s="74" t="s">
        <v>820</v>
      </c>
      <c r="C140" s="75" t="s">
        <v>821</v>
      </c>
      <c r="D140" s="76">
        <f>D141+D142+D143+D144+D145</f>
        <v>9620000</v>
      </c>
      <c r="E140" s="76">
        <f>E141+E142+E143+E144+E145</f>
        <v>6389910</v>
      </c>
      <c r="F140" s="69">
        <f>E140/D140</f>
        <v>0.6642318087318088</v>
      </c>
    </row>
    <row r="141" spans="1:6" ht="54.75" customHeight="1">
      <c r="A141" s="65">
        <f t="shared" si="2"/>
        <v>129</v>
      </c>
      <c r="B141" s="74" t="s">
        <v>865</v>
      </c>
      <c r="C141" s="75" t="s">
        <v>866</v>
      </c>
      <c r="D141" s="76">
        <v>0</v>
      </c>
      <c r="E141" s="76">
        <v>60500</v>
      </c>
      <c r="F141" s="69">
        <v>0</v>
      </c>
    </row>
    <row r="142" spans="1:6" ht="92.25" customHeight="1">
      <c r="A142" s="65">
        <f t="shared" si="2"/>
        <v>130</v>
      </c>
      <c r="B142" s="74" t="s">
        <v>867</v>
      </c>
      <c r="C142" s="75" t="s">
        <v>868</v>
      </c>
      <c r="D142" s="76">
        <v>0</v>
      </c>
      <c r="E142" s="76">
        <v>359410</v>
      </c>
      <c r="F142" s="69">
        <v>0</v>
      </c>
    </row>
    <row r="143" spans="1:6" ht="70.5" customHeight="1">
      <c r="A143" s="65">
        <f aca="true" t="shared" si="3" ref="A143:A150">A142+1</f>
        <v>131</v>
      </c>
      <c r="B143" s="74" t="s">
        <v>869</v>
      </c>
      <c r="C143" s="75" t="s">
        <v>870</v>
      </c>
      <c r="D143" s="76">
        <v>100000</v>
      </c>
      <c r="E143" s="76">
        <v>100000</v>
      </c>
      <c r="F143" s="69">
        <f>E143/D143</f>
        <v>1</v>
      </c>
    </row>
    <row r="144" spans="1:6" ht="77.25" customHeight="1">
      <c r="A144" s="65">
        <f t="shared" si="3"/>
        <v>132</v>
      </c>
      <c r="B144" s="74" t="s">
        <v>871</v>
      </c>
      <c r="C144" s="75" t="s">
        <v>872</v>
      </c>
      <c r="D144" s="76">
        <v>50000</v>
      </c>
      <c r="E144" s="76">
        <v>50000</v>
      </c>
      <c r="F144" s="69">
        <f>E144/D144</f>
        <v>1</v>
      </c>
    </row>
    <row r="145" spans="1:6" ht="38.25">
      <c r="A145" s="65">
        <f t="shared" si="3"/>
        <v>133</v>
      </c>
      <c r="B145" s="74" t="s">
        <v>822</v>
      </c>
      <c r="C145" s="75" t="s">
        <v>823</v>
      </c>
      <c r="D145" s="76">
        <f>D146</f>
        <v>9470000</v>
      </c>
      <c r="E145" s="76">
        <f>E146</f>
        <v>5820000</v>
      </c>
      <c r="F145" s="69">
        <f>E145/D145</f>
        <v>0.614572333685322</v>
      </c>
    </row>
    <row r="146" spans="1:6" ht="114.75">
      <c r="A146" s="65">
        <f t="shared" si="3"/>
        <v>134</v>
      </c>
      <c r="B146" s="97" t="s">
        <v>824</v>
      </c>
      <c r="C146" s="78" t="s">
        <v>825</v>
      </c>
      <c r="D146" s="88">
        <v>9470000</v>
      </c>
      <c r="E146" s="72">
        <v>5820000</v>
      </c>
      <c r="F146" s="85">
        <f>E146/D146</f>
        <v>0.614572333685322</v>
      </c>
    </row>
    <row r="147" spans="1:6" ht="38.25">
      <c r="A147" s="65">
        <f t="shared" si="3"/>
        <v>135</v>
      </c>
      <c r="B147" s="90" t="s">
        <v>85</v>
      </c>
      <c r="C147" s="100" t="s">
        <v>86</v>
      </c>
      <c r="D147" s="76">
        <f>D148+D149</f>
        <v>0</v>
      </c>
      <c r="E147" s="76">
        <f>E148+E149</f>
        <v>-4007598.67</v>
      </c>
      <c r="F147" s="69">
        <v>0</v>
      </c>
    </row>
    <row r="148" spans="1:6" ht="51">
      <c r="A148" s="65">
        <f t="shared" si="3"/>
        <v>136</v>
      </c>
      <c r="B148" s="93" t="s">
        <v>87</v>
      </c>
      <c r="C148" s="101" t="s">
        <v>88</v>
      </c>
      <c r="D148" s="88">
        <v>0</v>
      </c>
      <c r="E148" s="88">
        <v>-29</v>
      </c>
      <c r="F148" s="73">
        <v>0</v>
      </c>
    </row>
    <row r="149" spans="1:6" ht="51">
      <c r="A149" s="65">
        <f t="shared" si="3"/>
        <v>137</v>
      </c>
      <c r="B149" s="93" t="s">
        <v>10</v>
      </c>
      <c r="C149" s="101" t="s">
        <v>88</v>
      </c>
      <c r="D149" s="88">
        <v>0</v>
      </c>
      <c r="E149" s="72">
        <v>-4007569.67</v>
      </c>
      <c r="F149" s="85">
        <v>0</v>
      </c>
    </row>
    <row r="150" spans="1:6" ht="12.75">
      <c r="A150" s="65">
        <f t="shared" si="3"/>
        <v>138</v>
      </c>
      <c r="B150" s="108" t="s">
        <v>89</v>
      </c>
      <c r="C150" s="109"/>
      <c r="D150" s="76">
        <f>D13+D98+D147</f>
        <v>1033096907</v>
      </c>
      <c r="E150" s="76">
        <f>E13+E98+E147</f>
        <v>755787692.46</v>
      </c>
      <c r="F150" s="69">
        <f>E150/D150</f>
        <v>0.7315748284008753</v>
      </c>
    </row>
    <row r="151" ht="12.75">
      <c r="A151" s="102"/>
    </row>
    <row r="153" ht="34.5" customHeight="1">
      <c r="E153" s="103"/>
    </row>
  </sheetData>
  <sheetProtection/>
  <mergeCells count="15">
    <mergeCell ref="B7:F7"/>
    <mergeCell ref="B8:F8"/>
    <mergeCell ref="B9:F9"/>
    <mergeCell ref="F11:F12"/>
    <mergeCell ref="D3:F3"/>
    <mergeCell ref="D1:F1"/>
    <mergeCell ref="D2:F2"/>
    <mergeCell ref="D4:F4"/>
    <mergeCell ref="D6:F6"/>
    <mergeCell ref="A11:A12"/>
    <mergeCell ref="B11:B12"/>
    <mergeCell ref="C11:C12"/>
    <mergeCell ref="D11:D12"/>
    <mergeCell ref="E11:E12"/>
    <mergeCell ref="B150:C150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3"/>
  <sheetViews>
    <sheetView zoomScalePageLayoutView="0" workbookViewId="0" topLeftCell="A556">
      <selection activeCell="G2" sqref="G2:H2"/>
    </sheetView>
  </sheetViews>
  <sheetFormatPr defaultColWidth="9.140625" defaultRowHeight="12.75"/>
  <cols>
    <col min="1" max="1" width="5.7109375" style="39" customWidth="1"/>
    <col min="2" max="2" width="59.140625" style="38" customWidth="1"/>
    <col min="3" max="3" width="6.28125" style="38" customWidth="1"/>
    <col min="4" max="4" width="9.57421875" style="40" customWidth="1"/>
    <col min="5" max="5" width="7.28125" style="38" customWidth="1"/>
    <col min="6" max="6" width="12.7109375" style="41" customWidth="1"/>
    <col min="7" max="7" width="14.421875" style="42" customWidth="1"/>
    <col min="8" max="8" width="19.7109375" style="37" customWidth="1"/>
    <col min="9" max="9" width="0.13671875" style="38" customWidth="1"/>
    <col min="10" max="16384" width="9.140625" style="38" customWidth="1"/>
  </cols>
  <sheetData>
    <row r="1" spans="1:8" ht="12.75">
      <c r="A1" s="48"/>
      <c r="B1" s="52"/>
      <c r="C1" s="52"/>
      <c r="D1" s="47"/>
      <c r="E1" s="52"/>
      <c r="F1" s="30"/>
      <c r="G1" s="130" t="s">
        <v>118</v>
      </c>
      <c r="H1" s="130"/>
    </row>
    <row r="2" spans="1:8" ht="12.75">
      <c r="A2" s="48"/>
      <c r="B2" s="52"/>
      <c r="C2" s="52"/>
      <c r="D2" s="47"/>
      <c r="E2" s="52"/>
      <c r="F2" s="30"/>
      <c r="G2" s="113" t="s">
        <v>876</v>
      </c>
      <c r="H2" s="113"/>
    </row>
    <row r="3" spans="1:8" ht="12.75">
      <c r="A3" s="48"/>
      <c r="B3" s="52"/>
      <c r="C3" s="52"/>
      <c r="D3" s="47"/>
      <c r="E3" s="52"/>
      <c r="F3" s="30"/>
      <c r="G3" s="113" t="s">
        <v>105</v>
      </c>
      <c r="H3" s="113"/>
    </row>
    <row r="4" spans="1:8" ht="12.75">
      <c r="A4" s="48"/>
      <c r="B4" s="52"/>
      <c r="C4" s="52"/>
      <c r="D4" s="47"/>
      <c r="E4" s="52"/>
      <c r="F4" s="30"/>
      <c r="G4" s="56" t="s">
        <v>134</v>
      </c>
      <c r="H4" s="56"/>
    </row>
    <row r="5" spans="1:8" ht="12.75">
      <c r="A5" s="48"/>
      <c r="B5" s="52"/>
      <c r="C5" s="52"/>
      <c r="D5" s="47"/>
      <c r="E5" s="52"/>
      <c r="F5" s="55"/>
      <c r="G5" s="56" t="s">
        <v>874</v>
      </c>
      <c r="H5" s="56" t="s">
        <v>875</v>
      </c>
    </row>
    <row r="6" spans="1:8" ht="12.75">
      <c r="A6" s="48"/>
      <c r="B6" s="52"/>
      <c r="C6" s="52"/>
      <c r="D6" s="47"/>
      <c r="E6" s="52"/>
      <c r="F6" s="30"/>
      <c r="G6" s="55"/>
      <c r="H6" s="55"/>
    </row>
    <row r="7" spans="1:8" ht="51.75" customHeight="1">
      <c r="A7" s="114" t="s">
        <v>826</v>
      </c>
      <c r="B7" s="114"/>
      <c r="C7" s="114"/>
      <c r="D7" s="114"/>
      <c r="E7" s="114"/>
      <c r="F7" s="114"/>
      <c r="G7" s="114"/>
      <c r="H7" s="115"/>
    </row>
    <row r="8" spans="1:8" ht="12.75">
      <c r="A8" s="51"/>
      <c r="B8" s="46"/>
      <c r="C8" s="46"/>
      <c r="D8" s="50"/>
      <c r="E8" s="46"/>
      <c r="F8" s="35"/>
      <c r="G8" s="36"/>
      <c r="H8" s="55"/>
    </row>
    <row r="9" spans="1:8" ht="11.25" customHeight="1">
      <c r="A9" s="116" t="s">
        <v>106</v>
      </c>
      <c r="B9" s="116" t="s">
        <v>119</v>
      </c>
      <c r="C9" s="116" t="s">
        <v>107</v>
      </c>
      <c r="D9" s="116" t="s">
        <v>104</v>
      </c>
      <c r="E9" s="116" t="s">
        <v>129</v>
      </c>
      <c r="F9" s="120" t="s">
        <v>686</v>
      </c>
      <c r="G9" s="119" t="s">
        <v>108</v>
      </c>
      <c r="H9" s="119"/>
    </row>
    <row r="10" spans="1:8" ht="15" customHeight="1">
      <c r="A10" s="117"/>
      <c r="B10" s="117"/>
      <c r="C10" s="117"/>
      <c r="D10" s="117"/>
      <c r="E10" s="117"/>
      <c r="F10" s="121"/>
      <c r="G10" s="119"/>
      <c r="H10" s="119"/>
    </row>
    <row r="11" spans="1:8" ht="88.5" customHeight="1">
      <c r="A11" s="118"/>
      <c r="B11" s="118"/>
      <c r="C11" s="118"/>
      <c r="D11" s="118"/>
      <c r="E11" s="118"/>
      <c r="F11" s="122"/>
      <c r="G11" s="31" t="s">
        <v>74</v>
      </c>
      <c r="H11" s="45" t="s">
        <v>732</v>
      </c>
    </row>
    <row r="12" spans="1:8" ht="12.75">
      <c r="A12" s="44">
        <v>1</v>
      </c>
      <c r="B12" s="43">
        <v>2</v>
      </c>
      <c r="C12" s="49" t="s">
        <v>109</v>
      </c>
      <c r="D12" s="49" t="s">
        <v>110</v>
      </c>
      <c r="E12" s="49" t="s">
        <v>111</v>
      </c>
      <c r="F12" s="32">
        <v>6</v>
      </c>
      <c r="G12" s="34">
        <v>7</v>
      </c>
      <c r="H12" s="33">
        <v>8</v>
      </c>
    </row>
    <row r="13" spans="1:8" ht="12.75">
      <c r="A13" s="53">
        <f>A12+1</f>
        <v>2</v>
      </c>
      <c r="B13" s="60" t="s">
        <v>170</v>
      </c>
      <c r="C13" s="61" t="s">
        <v>136</v>
      </c>
      <c r="D13" s="61" t="s">
        <v>451</v>
      </c>
      <c r="E13" s="61" t="s">
        <v>135</v>
      </c>
      <c r="F13" s="62">
        <v>68912968.19</v>
      </c>
      <c r="G13" s="62">
        <v>42862187.44</v>
      </c>
      <c r="H13" s="7">
        <f>G13/F13</f>
        <v>0.6219756392124139</v>
      </c>
    </row>
    <row r="14" spans="1:8" ht="25.5">
      <c r="A14" s="44">
        <f aca="true" t="shared" si="0" ref="A14:A77">A13+1</f>
        <v>3</v>
      </c>
      <c r="B14" s="57" t="s">
        <v>171</v>
      </c>
      <c r="C14" s="58" t="s">
        <v>137</v>
      </c>
      <c r="D14" s="58" t="s">
        <v>451</v>
      </c>
      <c r="E14" s="58" t="s">
        <v>135</v>
      </c>
      <c r="F14" s="59">
        <v>1314705</v>
      </c>
      <c r="G14" s="59">
        <v>993324.38</v>
      </c>
      <c r="H14" s="6">
        <f aca="true" t="shared" si="1" ref="H14:H77">G14/F14</f>
        <v>0.7555492524939055</v>
      </c>
    </row>
    <row r="15" spans="1:8" ht="12.75">
      <c r="A15" s="44">
        <f t="shared" si="0"/>
        <v>4</v>
      </c>
      <c r="B15" s="57" t="s">
        <v>285</v>
      </c>
      <c r="C15" s="58" t="s">
        <v>137</v>
      </c>
      <c r="D15" s="58" t="s">
        <v>452</v>
      </c>
      <c r="E15" s="58" t="s">
        <v>135</v>
      </c>
      <c r="F15" s="59">
        <v>1314705</v>
      </c>
      <c r="G15" s="59">
        <v>993324.38</v>
      </c>
      <c r="H15" s="6">
        <f t="shared" si="1"/>
        <v>0.7555492524939055</v>
      </c>
    </row>
    <row r="16" spans="1:8" ht="12.75">
      <c r="A16" s="44">
        <f t="shared" si="0"/>
        <v>5</v>
      </c>
      <c r="B16" s="57" t="s">
        <v>286</v>
      </c>
      <c r="C16" s="58" t="s">
        <v>137</v>
      </c>
      <c r="D16" s="58" t="s">
        <v>453</v>
      </c>
      <c r="E16" s="58" t="s">
        <v>135</v>
      </c>
      <c r="F16" s="59">
        <v>1314705</v>
      </c>
      <c r="G16" s="59">
        <v>993324.38</v>
      </c>
      <c r="H16" s="6">
        <f t="shared" si="1"/>
        <v>0.7555492524939055</v>
      </c>
    </row>
    <row r="17" spans="1:8" ht="25.5">
      <c r="A17" s="44">
        <f t="shared" si="0"/>
        <v>6</v>
      </c>
      <c r="B17" s="57" t="s">
        <v>287</v>
      </c>
      <c r="C17" s="58" t="s">
        <v>137</v>
      </c>
      <c r="D17" s="58" t="s">
        <v>453</v>
      </c>
      <c r="E17" s="58" t="s">
        <v>202</v>
      </c>
      <c r="F17" s="59">
        <v>1314705</v>
      </c>
      <c r="G17" s="59">
        <v>993324.38</v>
      </c>
      <c r="H17" s="6">
        <f t="shared" si="1"/>
        <v>0.7555492524939055</v>
      </c>
    </row>
    <row r="18" spans="1:8" ht="38.25">
      <c r="A18" s="44">
        <f t="shared" si="0"/>
        <v>7</v>
      </c>
      <c r="B18" s="57" t="s">
        <v>172</v>
      </c>
      <c r="C18" s="58" t="s">
        <v>138</v>
      </c>
      <c r="D18" s="58" t="s">
        <v>451</v>
      </c>
      <c r="E18" s="58" t="s">
        <v>135</v>
      </c>
      <c r="F18" s="59">
        <v>2450500</v>
      </c>
      <c r="G18" s="59">
        <v>1868654.65</v>
      </c>
      <c r="H18" s="6">
        <f t="shared" si="1"/>
        <v>0.7625605590695776</v>
      </c>
    </row>
    <row r="19" spans="1:8" ht="12.75">
      <c r="A19" s="44">
        <f t="shared" si="0"/>
        <v>8</v>
      </c>
      <c r="B19" s="57" t="s">
        <v>285</v>
      </c>
      <c r="C19" s="58" t="s">
        <v>138</v>
      </c>
      <c r="D19" s="58" t="s">
        <v>452</v>
      </c>
      <c r="E19" s="58" t="s">
        <v>135</v>
      </c>
      <c r="F19" s="59">
        <v>2450500</v>
      </c>
      <c r="G19" s="59">
        <v>1868654.65</v>
      </c>
      <c r="H19" s="6">
        <f t="shared" si="1"/>
        <v>0.7625605590695776</v>
      </c>
    </row>
    <row r="20" spans="1:8" ht="25.5">
      <c r="A20" s="44">
        <f t="shared" si="0"/>
        <v>9</v>
      </c>
      <c r="B20" s="57" t="s">
        <v>288</v>
      </c>
      <c r="C20" s="58" t="s">
        <v>138</v>
      </c>
      <c r="D20" s="58" t="s">
        <v>454</v>
      </c>
      <c r="E20" s="58" t="s">
        <v>135</v>
      </c>
      <c r="F20" s="59">
        <v>1179494</v>
      </c>
      <c r="G20" s="59">
        <v>951215</v>
      </c>
      <c r="H20" s="6">
        <f t="shared" si="1"/>
        <v>0.8064602278604215</v>
      </c>
    </row>
    <row r="21" spans="1:8" ht="25.5">
      <c r="A21" s="44">
        <f t="shared" si="0"/>
        <v>10</v>
      </c>
      <c r="B21" s="57" t="s">
        <v>287</v>
      </c>
      <c r="C21" s="58" t="s">
        <v>138</v>
      </c>
      <c r="D21" s="58" t="s">
        <v>454</v>
      </c>
      <c r="E21" s="58" t="s">
        <v>202</v>
      </c>
      <c r="F21" s="59">
        <v>1175894</v>
      </c>
      <c r="G21" s="59">
        <v>948515</v>
      </c>
      <c r="H21" s="6">
        <f t="shared" si="1"/>
        <v>0.8066330808729358</v>
      </c>
    </row>
    <row r="22" spans="1:8" ht="25.5">
      <c r="A22" s="44">
        <f t="shared" si="0"/>
        <v>11</v>
      </c>
      <c r="B22" s="57" t="s">
        <v>289</v>
      </c>
      <c r="C22" s="58" t="s">
        <v>138</v>
      </c>
      <c r="D22" s="58" t="s">
        <v>454</v>
      </c>
      <c r="E22" s="58" t="s">
        <v>203</v>
      </c>
      <c r="F22" s="59">
        <v>3600</v>
      </c>
      <c r="G22" s="59">
        <v>2700</v>
      </c>
      <c r="H22" s="6">
        <f t="shared" si="1"/>
        <v>0.75</v>
      </c>
    </row>
    <row r="23" spans="1:8" ht="25.5">
      <c r="A23" s="44">
        <f t="shared" si="0"/>
        <v>12</v>
      </c>
      <c r="B23" s="57" t="s">
        <v>290</v>
      </c>
      <c r="C23" s="58" t="s">
        <v>138</v>
      </c>
      <c r="D23" s="58" t="s">
        <v>455</v>
      </c>
      <c r="E23" s="58" t="s">
        <v>135</v>
      </c>
      <c r="F23" s="59">
        <v>1163006</v>
      </c>
      <c r="G23" s="59">
        <v>850239.65</v>
      </c>
      <c r="H23" s="6">
        <f t="shared" si="1"/>
        <v>0.7310707339429031</v>
      </c>
    </row>
    <row r="24" spans="1:8" ht="25.5">
      <c r="A24" s="44">
        <f t="shared" si="0"/>
        <v>13</v>
      </c>
      <c r="B24" s="57" t="s">
        <v>287</v>
      </c>
      <c r="C24" s="58" t="s">
        <v>138</v>
      </c>
      <c r="D24" s="58" t="s">
        <v>455</v>
      </c>
      <c r="E24" s="58" t="s">
        <v>202</v>
      </c>
      <c r="F24" s="59">
        <v>1163006</v>
      </c>
      <c r="G24" s="59">
        <v>850239.65</v>
      </c>
      <c r="H24" s="6">
        <f t="shared" si="1"/>
        <v>0.7310707339429031</v>
      </c>
    </row>
    <row r="25" spans="1:8" ht="25.5">
      <c r="A25" s="44">
        <f t="shared" si="0"/>
        <v>14</v>
      </c>
      <c r="B25" s="57" t="s">
        <v>291</v>
      </c>
      <c r="C25" s="58" t="s">
        <v>138</v>
      </c>
      <c r="D25" s="58" t="s">
        <v>456</v>
      </c>
      <c r="E25" s="58" t="s">
        <v>135</v>
      </c>
      <c r="F25" s="59">
        <v>108000</v>
      </c>
      <c r="G25" s="59">
        <v>67200</v>
      </c>
      <c r="H25" s="6">
        <f t="shared" si="1"/>
        <v>0.6222222222222222</v>
      </c>
    </row>
    <row r="26" spans="1:8" ht="25.5">
      <c r="A26" s="44">
        <f t="shared" si="0"/>
        <v>15</v>
      </c>
      <c r="B26" s="57" t="s">
        <v>287</v>
      </c>
      <c r="C26" s="58" t="s">
        <v>138</v>
      </c>
      <c r="D26" s="58" t="s">
        <v>456</v>
      </c>
      <c r="E26" s="58" t="s">
        <v>202</v>
      </c>
      <c r="F26" s="59">
        <v>108000</v>
      </c>
      <c r="G26" s="59">
        <v>67200</v>
      </c>
      <c r="H26" s="6">
        <f t="shared" si="1"/>
        <v>0.6222222222222222</v>
      </c>
    </row>
    <row r="27" spans="1:8" ht="38.25">
      <c r="A27" s="44">
        <f t="shared" si="0"/>
        <v>16</v>
      </c>
      <c r="B27" s="57" t="s">
        <v>173</v>
      </c>
      <c r="C27" s="58" t="s">
        <v>139</v>
      </c>
      <c r="D27" s="58" t="s">
        <v>451</v>
      </c>
      <c r="E27" s="58" t="s">
        <v>135</v>
      </c>
      <c r="F27" s="59">
        <v>18593924</v>
      </c>
      <c r="G27" s="59">
        <v>13943195.45</v>
      </c>
      <c r="H27" s="6">
        <f t="shared" si="1"/>
        <v>0.7498791244924955</v>
      </c>
    </row>
    <row r="28" spans="1:8" ht="12.75">
      <c r="A28" s="44">
        <f t="shared" si="0"/>
        <v>17</v>
      </c>
      <c r="B28" s="57" t="s">
        <v>285</v>
      </c>
      <c r="C28" s="58" t="s">
        <v>139</v>
      </c>
      <c r="D28" s="58" t="s">
        <v>452</v>
      </c>
      <c r="E28" s="58" t="s">
        <v>135</v>
      </c>
      <c r="F28" s="59">
        <v>18593924</v>
      </c>
      <c r="G28" s="59">
        <v>13943195.45</v>
      </c>
      <c r="H28" s="6">
        <f t="shared" si="1"/>
        <v>0.7498791244924955</v>
      </c>
    </row>
    <row r="29" spans="1:8" ht="25.5">
      <c r="A29" s="44">
        <f t="shared" si="0"/>
        <v>18</v>
      </c>
      <c r="B29" s="57" t="s">
        <v>288</v>
      </c>
      <c r="C29" s="58" t="s">
        <v>139</v>
      </c>
      <c r="D29" s="58" t="s">
        <v>454</v>
      </c>
      <c r="E29" s="58" t="s">
        <v>135</v>
      </c>
      <c r="F29" s="59">
        <v>18593924</v>
      </c>
      <c r="G29" s="59">
        <v>13943195.45</v>
      </c>
      <c r="H29" s="6">
        <f t="shared" si="1"/>
        <v>0.7498791244924955</v>
      </c>
    </row>
    <row r="30" spans="1:8" ht="25.5">
      <c r="A30" s="44">
        <f t="shared" si="0"/>
        <v>19</v>
      </c>
      <c r="B30" s="57" t="s">
        <v>287</v>
      </c>
      <c r="C30" s="58" t="s">
        <v>139</v>
      </c>
      <c r="D30" s="58" t="s">
        <v>454</v>
      </c>
      <c r="E30" s="58" t="s">
        <v>202</v>
      </c>
      <c r="F30" s="59">
        <v>18579289</v>
      </c>
      <c r="G30" s="59">
        <v>13931299.76</v>
      </c>
      <c r="H30" s="6">
        <f t="shared" si="1"/>
        <v>0.7498295419162703</v>
      </c>
    </row>
    <row r="31" spans="1:8" ht="25.5">
      <c r="A31" s="44">
        <f t="shared" si="0"/>
        <v>20</v>
      </c>
      <c r="B31" s="57" t="s">
        <v>289</v>
      </c>
      <c r="C31" s="58" t="s">
        <v>139</v>
      </c>
      <c r="D31" s="58" t="s">
        <v>454</v>
      </c>
      <c r="E31" s="58" t="s">
        <v>203</v>
      </c>
      <c r="F31" s="59">
        <v>14635</v>
      </c>
      <c r="G31" s="59">
        <v>11895.69</v>
      </c>
      <c r="H31" s="6">
        <f t="shared" si="1"/>
        <v>0.8128247352237786</v>
      </c>
    </row>
    <row r="32" spans="1:8" ht="25.5">
      <c r="A32" s="44">
        <f t="shared" si="0"/>
        <v>21</v>
      </c>
      <c r="B32" s="57" t="s">
        <v>174</v>
      </c>
      <c r="C32" s="58" t="s">
        <v>140</v>
      </c>
      <c r="D32" s="58" t="s">
        <v>451</v>
      </c>
      <c r="E32" s="58" t="s">
        <v>135</v>
      </c>
      <c r="F32" s="59">
        <v>10917132.48</v>
      </c>
      <c r="G32" s="59">
        <v>7279471.07</v>
      </c>
      <c r="H32" s="6">
        <f t="shared" si="1"/>
        <v>0.6667933253842863</v>
      </c>
    </row>
    <row r="33" spans="1:8" ht="12.75">
      <c r="A33" s="44">
        <f t="shared" si="0"/>
        <v>22</v>
      </c>
      <c r="B33" s="57" t="s">
        <v>285</v>
      </c>
      <c r="C33" s="58" t="s">
        <v>140</v>
      </c>
      <c r="D33" s="58" t="s">
        <v>452</v>
      </c>
      <c r="E33" s="58" t="s">
        <v>135</v>
      </c>
      <c r="F33" s="59">
        <v>10917132.48</v>
      </c>
      <c r="G33" s="59">
        <v>7279471.07</v>
      </c>
      <c r="H33" s="6">
        <f t="shared" si="1"/>
        <v>0.6667933253842863</v>
      </c>
    </row>
    <row r="34" spans="1:8" ht="25.5">
      <c r="A34" s="44">
        <f t="shared" si="0"/>
        <v>23</v>
      </c>
      <c r="B34" s="57" t="s">
        <v>288</v>
      </c>
      <c r="C34" s="58" t="s">
        <v>140</v>
      </c>
      <c r="D34" s="58" t="s">
        <v>454</v>
      </c>
      <c r="E34" s="58" t="s">
        <v>135</v>
      </c>
      <c r="F34" s="59">
        <v>10129160.51</v>
      </c>
      <c r="G34" s="59">
        <v>6826265.54</v>
      </c>
      <c r="H34" s="6">
        <f t="shared" si="1"/>
        <v>0.6739221412535401</v>
      </c>
    </row>
    <row r="35" spans="1:8" ht="25.5">
      <c r="A35" s="44">
        <f t="shared" si="0"/>
        <v>24</v>
      </c>
      <c r="B35" s="57" t="s">
        <v>287</v>
      </c>
      <c r="C35" s="58" t="s">
        <v>140</v>
      </c>
      <c r="D35" s="58" t="s">
        <v>454</v>
      </c>
      <c r="E35" s="58" t="s">
        <v>202</v>
      </c>
      <c r="F35" s="59">
        <v>9049736.51</v>
      </c>
      <c r="G35" s="59">
        <v>6025415.46</v>
      </c>
      <c r="H35" s="6">
        <f t="shared" si="1"/>
        <v>0.6658111485723246</v>
      </c>
    </row>
    <row r="36" spans="1:8" ht="25.5">
      <c r="A36" s="44">
        <f t="shared" si="0"/>
        <v>25</v>
      </c>
      <c r="B36" s="57" t="s">
        <v>289</v>
      </c>
      <c r="C36" s="58" t="s">
        <v>140</v>
      </c>
      <c r="D36" s="58" t="s">
        <v>454</v>
      </c>
      <c r="E36" s="58" t="s">
        <v>203</v>
      </c>
      <c r="F36" s="59">
        <v>1076424</v>
      </c>
      <c r="G36" s="59">
        <v>797850.08</v>
      </c>
      <c r="H36" s="6">
        <f t="shared" si="1"/>
        <v>0.7412042838138131</v>
      </c>
    </row>
    <row r="37" spans="1:8" ht="12.75">
      <c r="A37" s="44">
        <f t="shared" si="0"/>
        <v>26</v>
      </c>
      <c r="B37" s="57" t="s">
        <v>292</v>
      </c>
      <c r="C37" s="58" t="s">
        <v>140</v>
      </c>
      <c r="D37" s="58" t="s">
        <v>454</v>
      </c>
      <c r="E37" s="58" t="s">
        <v>205</v>
      </c>
      <c r="F37" s="59">
        <v>3000</v>
      </c>
      <c r="G37" s="59">
        <v>3000</v>
      </c>
      <c r="H37" s="6">
        <f t="shared" si="1"/>
        <v>1</v>
      </c>
    </row>
    <row r="38" spans="1:8" ht="25.5">
      <c r="A38" s="44">
        <f t="shared" si="0"/>
        <v>27</v>
      </c>
      <c r="B38" s="57" t="s">
        <v>293</v>
      </c>
      <c r="C38" s="58" t="s">
        <v>140</v>
      </c>
      <c r="D38" s="58" t="s">
        <v>457</v>
      </c>
      <c r="E38" s="58" t="s">
        <v>135</v>
      </c>
      <c r="F38" s="59">
        <v>787971.97</v>
      </c>
      <c r="G38" s="59">
        <v>453205.53</v>
      </c>
      <c r="H38" s="6">
        <f t="shared" si="1"/>
        <v>0.5751543801742085</v>
      </c>
    </row>
    <row r="39" spans="1:8" ht="25.5">
      <c r="A39" s="44">
        <f t="shared" si="0"/>
        <v>28</v>
      </c>
      <c r="B39" s="57" t="s">
        <v>287</v>
      </c>
      <c r="C39" s="58" t="s">
        <v>140</v>
      </c>
      <c r="D39" s="58" t="s">
        <v>457</v>
      </c>
      <c r="E39" s="58" t="s">
        <v>202</v>
      </c>
      <c r="F39" s="59">
        <v>787971.97</v>
      </c>
      <c r="G39" s="59">
        <v>453205.53</v>
      </c>
      <c r="H39" s="6">
        <f t="shared" si="1"/>
        <v>0.5751543801742085</v>
      </c>
    </row>
    <row r="40" spans="1:8" ht="12.75">
      <c r="A40" s="44">
        <f t="shared" si="0"/>
        <v>29</v>
      </c>
      <c r="B40" s="57" t="s">
        <v>233</v>
      </c>
      <c r="C40" s="58" t="s">
        <v>234</v>
      </c>
      <c r="D40" s="58" t="s">
        <v>451</v>
      </c>
      <c r="E40" s="58" t="s">
        <v>135</v>
      </c>
      <c r="F40" s="59">
        <v>1000000</v>
      </c>
      <c r="G40" s="59">
        <v>0</v>
      </c>
      <c r="H40" s="6">
        <f t="shared" si="1"/>
        <v>0</v>
      </c>
    </row>
    <row r="41" spans="1:8" ht="12.75">
      <c r="A41" s="44">
        <f t="shared" si="0"/>
        <v>30</v>
      </c>
      <c r="B41" s="57" t="s">
        <v>285</v>
      </c>
      <c r="C41" s="58" t="s">
        <v>234</v>
      </c>
      <c r="D41" s="58" t="s">
        <v>452</v>
      </c>
      <c r="E41" s="58" t="s">
        <v>135</v>
      </c>
      <c r="F41" s="59">
        <v>1000000</v>
      </c>
      <c r="G41" s="59">
        <v>0</v>
      </c>
      <c r="H41" s="6">
        <f t="shared" si="1"/>
        <v>0</v>
      </c>
    </row>
    <row r="42" spans="1:8" ht="12.75">
      <c r="A42" s="44">
        <f t="shared" si="0"/>
        <v>31</v>
      </c>
      <c r="B42" s="57" t="s">
        <v>294</v>
      </c>
      <c r="C42" s="58" t="s">
        <v>234</v>
      </c>
      <c r="D42" s="58" t="s">
        <v>458</v>
      </c>
      <c r="E42" s="58" t="s">
        <v>135</v>
      </c>
      <c r="F42" s="59">
        <v>1000000</v>
      </c>
      <c r="G42" s="59">
        <v>0</v>
      </c>
      <c r="H42" s="6">
        <f t="shared" si="1"/>
        <v>0</v>
      </c>
    </row>
    <row r="43" spans="1:8" ht="12.75">
      <c r="A43" s="44">
        <f t="shared" si="0"/>
        <v>32</v>
      </c>
      <c r="B43" s="57" t="s">
        <v>295</v>
      </c>
      <c r="C43" s="58" t="s">
        <v>234</v>
      </c>
      <c r="D43" s="58" t="s">
        <v>458</v>
      </c>
      <c r="E43" s="58" t="s">
        <v>235</v>
      </c>
      <c r="F43" s="59">
        <v>1000000</v>
      </c>
      <c r="G43" s="59">
        <v>0</v>
      </c>
      <c r="H43" s="6">
        <f t="shared" si="1"/>
        <v>0</v>
      </c>
    </row>
    <row r="44" spans="1:8" ht="12.75">
      <c r="A44" s="44">
        <f t="shared" si="0"/>
        <v>33</v>
      </c>
      <c r="B44" s="57" t="s">
        <v>175</v>
      </c>
      <c r="C44" s="58" t="s">
        <v>141</v>
      </c>
      <c r="D44" s="58" t="s">
        <v>451</v>
      </c>
      <c r="E44" s="58" t="s">
        <v>135</v>
      </c>
      <c r="F44" s="59">
        <v>34636706.71</v>
      </c>
      <c r="G44" s="59">
        <v>18777541.89</v>
      </c>
      <c r="H44" s="6">
        <f t="shared" si="1"/>
        <v>0.5421283855655571</v>
      </c>
    </row>
    <row r="45" spans="1:8" ht="51">
      <c r="A45" s="44">
        <f t="shared" si="0"/>
        <v>34</v>
      </c>
      <c r="B45" s="57" t="s">
        <v>298</v>
      </c>
      <c r="C45" s="58" t="s">
        <v>141</v>
      </c>
      <c r="D45" s="58" t="s">
        <v>459</v>
      </c>
      <c r="E45" s="58" t="s">
        <v>135</v>
      </c>
      <c r="F45" s="59">
        <v>20244860.28</v>
      </c>
      <c r="G45" s="59">
        <v>12015979.73</v>
      </c>
      <c r="H45" s="6">
        <f t="shared" si="1"/>
        <v>0.593532361488839</v>
      </c>
    </row>
    <row r="46" spans="1:8" ht="38.25">
      <c r="A46" s="44">
        <f t="shared" si="0"/>
        <v>35</v>
      </c>
      <c r="B46" s="57" t="s">
        <v>299</v>
      </c>
      <c r="C46" s="58" t="s">
        <v>141</v>
      </c>
      <c r="D46" s="58" t="s">
        <v>460</v>
      </c>
      <c r="E46" s="58" t="s">
        <v>135</v>
      </c>
      <c r="F46" s="59">
        <v>1624707</v>
      </c>
      <c r="G46" s="59">
        <v>312466.44</v>
      </c>
      <c r="H46" s="6">
        <f t="shared" si="1"/>
        <v>0.19232171708498824</v>
      </c>
    </row>
    <row r="47" spans="1:8" ht="25.5">
      <c r="A47" s="44">
        <f t="shared" si="0"/>
        <v>36</v>
      </c>
      <c r="B47" s="57" t="s">
        <v>289</v>
      </c>
      <c r="C47" s="58" t="s">
        <v>141</v>
      </c>
      <c r="D47" s="58" t="s">
        <v>460</v>
      </c>
      <c r="E47" s="58" t="s">
        <v>203</v>
      </c>
      <c r="F47" s="59">
        <v>1624707</v>
      </c>
      <c r="G47" s="59">
        <v>312466.44</v>
      </c>
      <c r="H47" s="6">
        <f t="shared" si="1"/>
        <v>0.19232171708498824</v>
      </c>
    </row>
    <row r="48" spans="1:8" ht="51">
      <c r="A48" s="44">
        <f t="shared" si="0"/>
        <v>37</v>
      </c>
      <c r="B48" s="57" t="s">
        <v>300</v>
      </c>
      <c r="C48" s="58" t="s">
        <v>141</v>
      </c>
      <c r="D48" s="58" t="s">
        <v>461</v>
      </c>
      <c r="E48" s="58" t="s">
        <v>135</v>
      </c>
      <c r="F48" s="59">
        <v>50000</v>
      </c>
      <c r="G48" s="59">
        <v>0</v>
      </c>
      <c r="H48" s="6">
        <f t="shared" si="1"/>
        <v>0</v>
      </c>
    </row>
    <row r="49" spans="1:8" ht="25.5">
      <c r="A49" s="44">
        <f t="shared" si="0"/>
        <v>38</v>
      </c>
      <c r="B49" s="57" t="s">
        <v>289</v>
      </c>
      <c r="C49" s="58" t="s">
        <v>141</v>
      </c>
      <c r="D49" s="58" t="s">
        <v>461</v>
      </c>
      <c r="E49" s="58" t="s">
        <v>203</v>
      </c>
      <c r="F49" s="59">
        <v>50000</v>
      </c>
      <c r="G49" s="59">
        <v>0</v>
      </c>
      <c r="H49" s="6">
        <f t="shared" si="1"/>
        <v>0</v>
      </c>
    </row>
    <row r="50" spans="1:8" ht="25.5">
      <c r="A50" s="44">
        <f t="shared" si="0"/>
        <v>39</v>
      </c>
      <c r="B50" s="57" t="s">
        <v>301</v>
      </c>
      <c r="C50" s="58" t="s">
        <v>141</v>
      </c>
      <c r="D50" s="58" t="s">
        <v>462</v>
      </c>
      <c r="E50" s="58" t="s">
        <v>135</v>
      </c>
      <c r="F50" s="59">
        <v>320000</v>
      </c>
      <c r="G50" s="59">
        <v>135754.5</v>
      </c>
      <c r="H50" s="6">
        <f t="shared" si="1"/>
        <v>0.4242328125</v>
      </c>
    </row>
    <row r="51" spans="1:8" ht="25.5">
      <c r="A51" s="44">
        <f t="shared" si="0"/>
        <v>40</v>
      </c>
      <c r="B51" s="57" t="s">
        <v>287</v>
      </c>
      <c r="C51" s="58" t="s">
        <v>141</v>
      </c>
      <c r="D51" s="58" t="s">
        <v>462</v>
      </c>
      <c r="E51" s="58" t="s">
        <v>202</v>
      </c>
      <c r="F51" s="59">
        <v>210000</v>
      </c>
      <c r="G51" s="59">
        <v>87754.5</v>
      </c>
      <c r="H51" s="6">
        <f t="shared" si="1"/>
        <v>0.41787857142857143</v>
      </c>
    </row>
    <row r="52" spans="1:8" ht="25.5">
      <c r="A52" s="44">
        <f t="shared" si="0"/>
        <v>41</v>
      </c>
      <c r="B52" s="57" t="s">
        <v>289</v>
      </c>
      <c r="C52" s="58" t="s">
        <v>141</v>
      </c>
      <c r="D52" s="58" t="s">
        <v>462</v>
      </c>
      <c r="E52" s="58" t="s">
        <v>203</v>
      </c>
      <c r="F52" s="59">
        <v>110000</v>
      </c>
      <c r="G52" s="59">
        <v>48000</v>
      </c>
      <c r="H52" s="6">
        <f t="shared" si="1"/>
        <v>0.43636363636363634</v>
      </c>
    </row>
    <row r="53" spans="1:8" ht="25.5">
      <c r="A53" s="44">
        <f t="shared" si="0"/>
        <v>42</v>
      </c>
      <c r="B53" s="57" t="s">
        <v>302</v>
      </c>
      <c r="C53" s="58" t="s">
        <v>141</v>
      </c>
      <c r="D53" s="58" t="s">
        <v>463</v>
      </c>
      <c r="E53" s="58" t="s">
        <v>135</v>
      </c>
      <c r="F53" s="59">
        <v>150000</v>
      </c>
      <c r="G53" s="59">
        <v>83625.5</v>
      </c>
      <c r="H53" s="6">
        <f t="shared" si="1"/>
        <v>0.5575033333333334</v>
      </c>
    </row>
    <row r="54" spans="1:8" ht="25.5">
      <c r="A54" s="44">
        <f t="shared" si="0"/>
        <v>43</v>
      </c>
      <c r="B54" s="57" t="s">
        <v>289</v>
      </c>
      <c r="C54" s="58" t="s">
        <v>141</v>
      </c>
      <c r="D54" s="58" t="s">
        <v>463</v>
      </c>
      <c r="E54" s="58" t="s">
        <v>203</v>
      </c>
      <c r="F54" s="59">
        <v>150000</v>
      </c>
      <c r="G54" s="59">
        <v>83625.5</v>
      </c>
      <c r="H54" s="6">
        <f t="shared" si="1"/>
        <v>0.5575033333333334</v>
      </c>
    </row>
    <row r="55" spans="1:8" ht="25.5">
      <c r="A55" s="44">
        <f t="shared" si="0"/>
        <v>44</v>
      </c>
      <c r="B55" s="57" t="s">
        <v>303</v>
      </c>
      <c r="C55" s="58" t="s">
        <v>141</v>
      </c>
      <c r="D55" s="58" t="s">
        <v>464</v>
      </c>
      <c r="E55" s="58" t="s">
        <v>135</v>
      </c>
      <c r="F55" s="59">
        <v>270000</v>
      </c>
      <c r="G55" s="59">
        <v>0</v>
      </c>
      <c r="H55" s="6">
        <f t="shared" si="1"/>
        <v>0</v>
      </c>
    </row>
    <row r="56" spans="1:8" ht="25.5">
      <c r="A56" s="44">
        <f t="shared" si="0"/>
        <v>45</v>
      </c>
      <c r="B56" s="57" t="s">
        <v>289</v>
      </c>
      <c r="C56" s="58" t="s">
        <v>141</v>
      </c>
      <c r="D56" s="58" t="s">
        <v>464</v>
      </c>
      <c r="E56" s="58" t="s">
        <v>203</v>
      </c>
      <c r="F56" s="59">
        <v>166000</v>
      </c>
      <c r="G56" s="59">
        <v>0</v>
      </c>
      <c r="H56" s="6">
        <f t="shared" si="1"/>
        <v>0</v>
      </c>
    </row>
    <row r="57" spans="1:8" ht="12.75">
      <c r="A57" s="44">
        <f t="shared" si="0"/>
        <v>46</v>
      </c>
      <c r="B57" s="57" t="s">
        <v>339</v>
      </c>
      <c r="C57" s="58" t="s">
        <v>141</v>
      </c>
      <c r="D57" s="58" t="s">
        <v>464</v>
      </c>
      <c r="E57" s="58" t="s">
        <v>272</v>
      </c>
      <c r="F57" s="59">
        <v>104000</v>
      </c>
      <c r="G57" s="59">
        <v>0</v>
      </c>
      <c r="H57" s="6">
        <f t="shared" si="1"/>
        <v>0</v>
      </c>
    </row>
    <row r="58" spans="1:8" ht="63.75">
      <c r="A58" s="44">
        <f t="shared" si="0"/>
        <v>47</v>
      </c>
      <c r="B58" s="57" t="s">
        <v>305</v>
      </c>
      <c r="C58" s="58" t="s">
        <v>141</v>
      </c>
      <c r="D58" s="58" t="s">
        <v>465</v>
      </c>
      <c r="E58" s="58" t="s">
        <v>135</v>
      </c>
      <c r="F58" s="59">
        <v>240000</v>
      </c>
      <c r="G58" s="59">
        <v>147564</v>
      </c>
      <c r="H58" s="6">
        <f t="shared" si="1"/>
        <v>0.61485</v>
      </c>
    </row>
    <row r="59" spans="1:8" ht="25.5">
      <c r="A59" s="44">
        <f t="shared" si="0"/>
        <v>48</v>
      </c>
      <c r="B59" s="57" t="s">
        <v>289</v>
      </c>
      <c r="C59" s="58" t="s">
        <v>141</v>
      </c>
      <c r="D59" s="58" t="s">
        <v>465</v>
      </c>
      <c r="E59" s="58" t="s">
        <v>203</v>
      </c>
      <c r="F59" s="59">
        <v>240000</v>
      </c>
      <c r="G59" s="59">
        <v>147564</v>
      </c>
      <c r="H59" s="6">
        <f t="shared" si="1"/>
        <v>0.61485</v>
      </c>
    </row>
    <row r="60" spans="1:8" ht="38.25">
      <c r="A60" s="44">
        <f t="shared" si="0"/>
        <v>49</v>
      </c>
      <c r="B60" s="57" t="s">
        <v>306</v>
      </c>
      <c r="C60" s="58" t="s">
        <v>141</v>
      </c>
      <c r="D60" s="58" t="s">
        <v>466</v>
      </c>
      <c r="E60" s="58" t="s">
        <v>135</v>
      </c>
      <c r="F60" s="59">
        <v>50000</v>
      </c>
      <c r="G60" s="59">
        <v>49740</v>
      </c>
      <c r="H60" s="6">
        <f t="shared" si="1"/>
        <v>0.9948</v>
      </c>
    </row>
    <row r="61" spans="1:8" ht="25.5">
      <c r="A61" s="44">
        <f t="shared" si="0"/>
        <v>50</v>
      </c>
      <c r="B61" s="57" t="s">
        <v>289</v>
      </c>
      <c r="C61" s="58" t="s">
        <v>141</v>
      </c>
      <c r="D61" s="58" t="s">
        <v>466</v>
      </c>
      <c r="E61" s="58" t="s">
        <v>203</v>
      </c>
      <c r="F61" s="59">
        <v>50000</v>
      </c>
      <c r="G61" s="59">
        <v>49740</v>
      </c>
      <c r="H61" s="6">
        <f t="shared" si="1"/>
        <v>0.9948</v>
      </c>
    </row>
    <row r="62" spans="1:8" ht="25.5">
      <c r="A62" s="44">
        <f t="shared" si="0"/>
        <v>51</v>
      </c>
      <c r="B62" s="57" t="s">
        <v>307</v>
      </c>
      <c r="C62" s="58" t="s">
        <v>141</v>
      </c>
      <c r="D62" s="58" t="s">
        <v>467</v>
      </c>
      <c r="E62" s="58" t="s">
        <v>135</v>
      </c>
      <c r="F62" s="59">
        <v>73626</v>
      </c>
      <c r="G62" s="59">
        <v>56228.91</v>
      </c>
      <c r="H62" s="6">
        <f t="shared" si="1"/>
        <v>0.7637099665878901</v>
      </c>
    </row>
    <row r="63" spans="1:8" ht="25.5">
      <c r="A63" s="44">
        <f t="shared" si="0"/>
        <v>52</v>
      </c>
      <c r="B63" s="57" t="s">
        <v>289</v>
      </c>
      <c r="C63" s="58" t="s">
        <v>141</v>
      </c>
      <c r="D63" s="58" t="s">
        <v>467</v>
      </c>
      <c r="E63" s="58" t="s">
        <v>203</v>
      </c>
      <c r="F63" s="59">
        <v>73626</v>
      </c>
      <c r="G63" s="59">
        <v>56228.91</v>
      </c>
      <c r="H63" s="6">
        <f t="shared" si="1"/>
        <v>0.7637099665878901</v>
      </c>
    </row>
    <row r="64" spans="1:8" ht="25.5">
      <c r="A64" s="44">
        <f t="shared" si="0"/>
        <v>53</v>
      </c>
      <c r="B64" s="57" t="s">
        <v>308</v>
      </c>
      <c r="C64" s="58" t="s">
        <v>141</v>
      </c>
      <c r="D64" s="58" t="s">
        <v>468</v>
      </c>
      <c r="E64" s="58" t="s">
        <v>135</v>
      </c>
      <c r="F64" s="59">
        <v>50000</v>
      </c>
      <c r="G64" s="59">
        <v>50000</v>
      </c>
      <c r="H64" s="6">
        <f t="shared" si="1"/>
        <v>1</v>
      </c>
    </row>
    <row r="65" spans="1:8" ht="12.75">
      <c r="A65" s="44">
        <f t="shared" si="0"/>
        <v>54</v>
      </c>
      <c r="B65" s="57" t="s">
        <v>292</v>
      </c>
      <c r="C65" s="58" t="s">
        <v>141</v>
      </c>
      <c r="D65" s="58" t="s">
        <v>468</v>
      </c>
      <c r="E65" s="58" t="s">
        <v>205</v>
      </c>
      <c r="F65" s="59">
        <v>50000</v>
      </c>
      <c r="G65" s="59">
        <v>50000</v>
      </c>
      <c r="H65" s="6">
        <f t="shared" si="1"/>
        <v>1</v>
      </c>
    </row>
    <row r="66" spans="1:8" ht="38.25">
      <c r="A66" s="44">
        <f t="shared" si="0"/>
        <v>55</v>
      </c>
      <c r="B66" s="57" t="s">
        <v>469</v>
      </c>
      <c r="C66" s="58" t="s">
        <v>141</v>
      </c>
      <c r="D66" s="58" t="s">
        <v>470</v>
      </c>
      <c r="E66" s="58" t="s">
        <v>135</v>
      </c>
      <c r="F66" s="59">
        <v>20000</v>
      </c>
      <c r="G66" s="59">
        <v>0</v>
      </c>
      <c r="H66" s="6">
        <f t="shared" si="1"/>
        <v>0</v>
      </c>
    </row>
    <row r="67" spans="1:8" ht="25.5">
      <c r="A67" s="44">
        <f t="shared" si="0"/>
        <v>56</v>
      </c>
      <c r="B67" s="57" t="s">
        <v>289</v>
      </c>
      <c r="C67" s="58" t="s">
        <v>141</v>
      </c>
      <c r="D67" s="58" t="s">
        <v>470</v>
      </c>
      <c r="E67" s="58" t="s">
        <v>203</v>
      </c>
      <c r="F67" s="59">
        <v>20000</v>
      </c>
      <c r="G67" s="59">
        <v>0</v>
      </c>
      <c r="H67" s="6">
        <f t="shared" si="1"/>
        <v>0</v>
      </c>
    </row>
    <row r="68" spans="1:8" ht="63.75">
      <c r="A68" s="44">
        <f t="shared" si="0"/>
        <v>57</v>
      </c>
      <c r="B68" s="57" t="s">
        <v>471</v>
      </c>
      <c r="C68" s="58" t="s">
        <v>141</v>
      </c>
      <c r="D68" s="58" t="s">
        <v>472</v>
      </c>
      <c r="E68" s="58" t="s">
        <v>135</v>
      </c>
      <c r="F68" s="59">
        <v>30000</v>
      </c>
      <c r="G68" s="59">
        <v>23000</v>
      </c>
      <c r="H68" s="6">
        <f t="shared" si="1"/>
        <v>0.7666666666666667</v>
      </c>
    </row>
    <row r="69" spans="1:8" ht="25.5">
      <c r="A69" s="44">
        <f t="shared" si="0"/>
        <v>58</v>
      </c>
      <c r="B69" s="57" t="s">
        <v>289</v>
      </c>
      <c r="C69" s="58" t="s">
        <v>141</v>
      </c>
      <c r="D69" s="58" t="s">
        <v>472</v>
      </c>
      <c r="E69" s="58" t="s">
        <v>203</v>
      </c>
      <c r="F69" s="59">
        <v>30000</v>
      </c>
      <c r="G69" s="59">
        <v>23000</v>
      </c>
      <c r="H69" s="6">
        <f t="shared" si="1"/>
        <v>0.7666666666666667</v>
      </c>
    </row>
    <row r="70" spans="1:8" ht="12.75">
      <c r="A70" s="44">
        <f t="shared" si="0"/>
        <v>59</v>
      </c>
      <c r="B70" s="57" t="s">
        <v>309</v>
      </c>
      <c r="C70" s="58" t="s">
        <v>141</v>
      </c>
      <c r="D70" s="58" t="s">
        <v>473</v>
      </c>
      <c r="E70" s="58" t="s">
        <v>135</v>
      </c>
      <c r="F70" s="59">
        <v>500000</v>
      </c>
      <c r="G70" s="59">
        <v>40500</v>
      </c>
      <c r="H70" s="6">
        <f t="shared" si="1"/>
        <v>0.081</v>
      </c>
    </row>
    <row r="71" spans="1:8" ht="25.5">
      <c r="A71" s="44">
        <f t="shared" si="0"/>
        <v>60</v>
      </c>
      <c r="B71" s="57" t="s">
        <v>289</v>
      </c>
      <c r="C71" s="58" t="s">
        <v>141</v>
      </c>
      <c r="D71" s="58" t="s">
        <v>473</v>
      </c>
      <c r="E71" s="58" t="s">
        <v>203</v>
      </c>
      <c r="F71" s="59">
        <v>500000</v>
      </c>
      <c r="G71" s="59">
        <v>40500</v>
      </c>
      <c r="H71" s="6">
        <f t="shared" si="1"/>
        <v>0.081</v>
      </c>
    </row>
    <row r="72" spans="1:8" ht="51">
      <c r="A72" s="44">
        <f t="shared" si="0"/>
        <v>61</v>
      </c>
      <c r="B72" s="57" t="s">
        <v>310</v>
      </c>
      <c r="C72" s="58" t="s">
        <v>141</v>
      </c>
      <c r="D72" s="58" t="s">
        <v>474</v>
      </c>
      <c r="E72" s="58" t="s">
        <v>135</v>
      </c>
      <c r="F72" s="59">
        <v>750000</v>
      </c>
      <c r="G72" s="59">
        <v>200007</v>
      </c>
      <c r="H72" s="6">
        <f t="shared" si="1"/>
        <v>0.266676</v>
      </c>
    </row>
    <row r="73" spans="1:8" ht="38.25">
      <c r="A73" s="44">
        <f t="shared" si="0"/>
        <v>62</v>
      </c>
      <c r="B73" s="57" t="s">
        <v>475</v>
      </c>
      <c r="C73" s="58" t="s">
        <v>141</v>
      </c>
      <c r="D73" s="58" t="s">
        <v>474</v>
      </c>
      <c r="E73" s="58" t="s">
        <v>209</v>
      </c>
      <c r="F73" s="59">
        <v>750000</v>
      </c>
      <c r="G73" s="59">
        <v>200007</v>
      </c>
      <c r="H73" s="6">
        <f t="shared" si="1"/>
        <v>0.266676</v>
      </c>
    </row>
    <row r="74" spans="1:8" ht="76.5">
      <c r="A74" s="44">
        <f t="shared" si="0"/>
        <v>63</v>
      </c>
      <c r="B74" s="57" t="s">
        <v>476</v>
      </c>
      <c r="C74" s="58" t="s">
        <v>141</v>
      </c>
      <c r="D74" s="58" t="s">
        <v>477</v>
      </c>
      <c r="E74" s="58" t="s">
        <v>135</v>
      </c>
      <c r="F74" s="59">
        <v>250000</v>
      </c>
      <c r="G74" s="59">
        <v>161839.72</v>
      </c>
      <c r="H74" s="6">
        <f t="shared" si="1"/>
        <v>0.64735888</v>
      </c>
    </row>
    <row r="75" spans="1:8" ht="25.5">
      <c r="A75" s="44">
        <f t="shared" si="0"/>
        <v>64</v>
      </c>
      <c r="B75" s="57" t="s">
        <v>289</v>
      </c>
      <c r="C75" s="58" t="s">
        <v>141</v>
      </c>
      <c r="D75" s="58" t="s">
        <v>477</v>
      </c>
      <c r="E75" s="58" t="s">
        <v>203</v>
      </c>
      <c r="F75" s="59">
        <v>250000</v>
      </c>
      <c r="G75" s="59">
        <v>161839.72</v>
      </c>
      <c r="H75" s="6">
        <f t="shared" si="1"/>
        <v>0.64735888</v>
      </c>
    </row>
    <row r="76" spans="1:8" ht="38.25">
      <c r="A76" s="44">
        <f t="shared" si="0"/>
        <v>65</v>
      </c>
      <c r="B76" s="57" t="s">
        <v>311</v>
      </c>
      <c r="C76" s="58" t="s">
        <v>141</v>
      </c>
      <c r="D76" s="58" t="s">
        <v>478</v>
      </c>
      <c r="E76" s="58" t="s">
        <v>135</v>
      </c>
      <c r="F76" s="59">
        <v>13900027.28</v>
      </c>
      <c r="G76" s="59">
        <v>9728420.3</v>
      </c>
      <c r="H76" s="6">
        <f t="shared" si="1"/>
        <v>0.6998849789307753</v>
      </c>
    </row>
    <row r="77" spans="1:8" ht="12.75">
      <c r="A77" s="44">
        <f t="shared" si="0"/>
        <v>66</v>
      </c>
      <c r="B77" s="57" t="s">
        <v>312</v>
      </c>
      <c r="C77" s="58" t="s">
        <v>141</v>
      </c>
      <c r="D77" s="58" t="s">
        <v>478</v>
      </c>
      <c r="E77" s="58" t="s">
        <v>204</v>
      </c>
      <c r="F77" s="59">
        <v>7423172</v>
      </c>
      <c r="G77" s="59">
        <v>5273605.03</v>
      </c>
      <c r="H77" s="6">
        <f t="shared" si="1"/>
        <v>0.7104247389121524</v>
      </c>
    </row>
    <row r="78" spans="1:8" ht="25.5">
      <c r="A78" s="44">
        <f aca="true" t="shared" si="2" ref="A78:A141">A77+1</f>
        <v>67</v>
      </c>
      <c r="B78" s="57" t="s">
        <v>289</v>
      </c>
      <c r="C78" s="58" t="s">
        <v>141</v>
      </c>
      <c r="D78" s="58" t="s">
        <v>478</v>
      </c>
      <c r="E78" s="58" t="s">
        <v>203</v>
      </c>
      <c r="F78" s="59">
        <v>6063205.28</v>
      </c>
      <c r="G78" s="59">
        <v>4192553.27</v>
      </c>
      <c r="H78" s="6">
        <f aca="true" t="shared" si="3" ref="H78:H141">G78/F78</f>
        <v>0.6914747359502234</v>
      </c>
    </row>
    <row r="79" spans="1:8" ht="12.75">
      <c r="A79" s="44">
        <f t="shared" si="2"/>
        <v>68</v>
      </c>
      <c r="B79" s="57" t="s">
        <v>292</v>
      </c>
      <c r="C79" s="58" t="s">
        <v>141</v>
      </c>
      <c r="D79" s="58" t="s">
        <v>478</v>
      </c>
      <c r="E79" s="58" t="s">
        <v>205</v>
      </c>
      <c r="F79" s="59">
        <v>413650</v>
      </c>
      <c r="G79" s="59">
        <v>262262</v>
      </c>
      <c r="H79" s="6">
        <f t="shared" si="3"/>
        <v>0.6340190982714855</v>
      </c>
    </row>
    <row r="80" spans="1:8" ht="38.25">
      <c r="A80" s="44">
        <f t="shared" si="2"/>
        <v>69</v>
      </c>
      <c r="B80" s="57" t="s">
        <v>313</v>
      </c>
      <c r="C80" s="58" t="s">
        <v>141</v>
      </c>
      <c r="D80" s="58" t="s">
        <v>479</v>
      </c>
      <c r="E80" s="58" t="s">
        <v>135</v>
      </c>
      <c r="F80" s="59">
        <v>1177500</v>
      </c>
      <c r="G80" s="59">
        <v>706353.36</v>
      </c>
      <c r="H80" s="6">
        <f t="shared" si="3"/>
        <v>0.5998754649681528</v>
      </c>
    </row>
    <row r="81" spans="1:8" ht="12.75">
      <c r="A81" s="44">
        <f t="shared" si="2"/>
        <v>70</v>
      </c>
      <c r="B81" s="57" t="s">
        <v>312</v>
      </c>
      <c r="C81" s="58" t="s">
        <v>141</v>
      </c>
      <c r="D81" s="58" t="s">
        <v>479</v>
      </c>
      <c r="E81" s="58" t="s">
        <v>204</v>
      </c>
      <c r="F81" s="59">
        <v>1157530</v>
      </c>
      <c r="G81" s="59">
        <v>694353.36</v>
      </c>
      <c r="H81" s="6">
        <f t="shared" si="3"/>
        <v>0.5998577661054141</v>
      </c>
    </row>
    <row r="82" spans="1:8" ht="25.5">
      <c r="A82" s="44">
        <f t="shared" si="2"/>
        <v>71</v>
      </c>
      <c r="B82" s="57" t="s">
        <v>289</v>
      </c>
      <c r="C82" s="58" t="s">
        <v>141</v>
      </c>
      <c r="D82" s="58" t="s">
        <v>479</v>
      </c>
      <c r="E82" s="58" t="s">
        <v>203</v>
      </c>
      <c r="F82" s="59">
        <v>19970</v>
      </c>
      <c r="G82" s="59">
        <v>12000</v>
      </c>
      <c r="H82" s="6">
        <f t="shared" si="3"/>
        <v>0.6009013520280421</v>
      </c>
    </row>
    <row r="83" spans="1:8" ht="51">
      <c r="A83" s="44">
        <f t="shared" si="2"/>
        <v>72</v>
      </c>
      <c r="B83" s="57" t="s">
        <v>480</v>
      </c>
      <c r="C83" s="58" t="s">
        <v>141</v>
      </c>
      <c r="D83" s="58" t="s">
        <v>481</v>
      </c>
      <c r="E83" s="58" t="s">
        <v>135</v>
      </c>
      <c r="F83" s="59">
        <v>500000</v>
      </c>
      <c r="G83" s="59">
        <v>290000</v>
      </c>
      <c r="H83" s="6">
        <f t="shared" si="3"/>
        <v>0.58</v>
      </c>
    </row>
    <row r="84" spans="1:8" ht="25.5">
      <c r="A84" s="44">
        <f t="shared" si="2"/>
        <v>73</v>
      </c>
      <c r="B84" s="57" t="s">
        <v>289</v>
      </c>
      <c r="C84" s="58" t="s">
        <v>141</v>
      </c>
      <c r="D84" s="58" t="s">
        <v>481</v>
      </c>
      <c r="E84" s="58" t="s">
        <v>203</v>
      </c>
      <c r="F84" s="59">
        <v>500000</v>
      </c>
      <c r="G84" s="59">
        <v>290000</v>
      </c>
      <c r="H84" s="6">
        <f t="shared" si="3"/>
        <v>0.58</v>
      </c>
    </row>
    <row r="85" spans="1:8" ht="51">
      <c r="A85" s="44">
        <f t="shared" si="2"/>
        <v>74</v>
      </c>
      <c r="B85" s="57" t="s">
        <v>314</v>
      </c>
      <c r="C85" s="58" t="s">
        <v>141</v>
      </c>
      <c r="D85" s="58" t="s">
        <v>482</v>
      </c>
      <c r="E85" s="58" t="s">
        <v>135</v>
      </c>
      <c r="F85" s="59">
        <v>289000</v>
      </c>
      <c r="G85" s="59">
        <v>30480</v>
      </c>
      <c r="H85" s="6">
        <f t="shared" si="3"/>
        <v>0.10546712802768166</v>
      </c>
    </row>
    <row r="86" spans="1:8" ht="25.5">
      <c r="A86" s="44">
        <f t="shared" si="2"/>
        <v>75</v>
      </c>
      <c r="B86" s="57" t="s">
        <v>289</v>
      </c>
      <c r="C86" s="58" t="s">
        <v>141</v>
      </c>
      <c r="D86" s="58" t="s">
        <v>482</v>
      </c>
      <c r="E86" s="58" t="s">
        <v>203</v>
      </c>
      <c r="F86" s="59">
        <v>289000</v>
      </c>
      <c r="G86" s="59">
        <v>30480</v>
      </c>
      <c r="H86" s="6">
        <f t="shared" si="3"/>
        <v>0.10546712802768166</v>
      </c>
    </row>
    <row r="87" spans="1:8" ht="51">
      <c r="A87" s="44">
        <f t="shared" si="2"/>
        <v>76</v>
      </c>
      <c r="B87" s="57" t="s">
        <v>315</v>
      </c>
      <c r="C87" s="58" t="s">
        <v>141</v>
      </c>
      <c r="D87" s="58" t="s">
        <v>483</v>
      </c>
      <c r="E87" s="58" t="s">
        <v>135</v>
      </c>
      <c r="F87" s="59">
        <v>13967751.43</v>
      </c>
      <c r="G87" s="59">
        <v>6526776.39</v>
      </c>
      <c r="H87" s="6">
        <f t="shared" si="3"/>
        <v>0.46727466641350446</v>
      </c>
    </row>
    <row r="88" spans="1:8" ht="25.5">
      <c r="A88" s="44">
        <f t="shared" si="2"/>
        <v>77</v>
      </c>
      <c r="B88" s="57" t="s">
        <v>316</v>
      </c>
      <c r="C88" s="58" t="s">
        <v>141</v>
      </c>
      <c r="D88" s="58" t="s">
        <v>484</v>
      </c>
      <c r="E88" s="58" t="s">
        <v>135</v>
      </c>
      <c r="F88" s="59">
        <v>3000000</v>
      </c>
      <c r="G88" s="59">
        <v>1191829.34</v>
      </c>
      <c r="H88" s="6">
        <f t="shared" si="3"/>
        <v>0.39727644666666667</v>
      </c>
    </row>
    <row r="89" spans="1:8" ht="12.75">
      <c r="A89" s="44">
        <f t="shared" si="2"/>
        <v>78</v>
      </c>
      <c r="B89" s="57" t="s">
        <v>367</v>
      </c>
      <c r="C89" s="58" t="s">
        <v>141</v>
      </c>
      <c r="D89" s="58" t="s">
        <v>484</v>
      </c>
      <c r="E89" s="58" t="s">
        <v>206</v>
      </c>
      <c r="F89" s="59">
        <v>3000000</v>
      </c>
      <c r="G89" s="59">
        <v>1191829.34</v>
      </c>
      <c r="H89" s="6">
        <f t="shared" si="3"/>
        <v>0.39727644666666667</v>
      </c>
    </row>
    <row r="90" spans="1:8" ht="25.5">
      <c r="A90" s="44">
        <f t="shared" si="2"/>
        <v>79</v>
      </c>
      <c r="B90" s="57" t="s">
        <v>317</v>
      </c>
      <c r="C90" s="58" t="s">
        <v>141</v>
      </c>
      <c r="D90" s="58" t="s">
        <v>485</v>
      </c>
      <c r="E90" s="58" t="s">
        <v>135</v>
      </c>
      <c r="F90" s="59">
        <v>70000</v>
      </c>
      <c r="G90" s="59">
        <v>61100</v>
      </c>
      <c r="H90" s="6">
        <f t="shared" si="3"/>
        <v>0.8728571428571429</v>
      </c>
    </row>
    <row r="91" spans="1:8" ht="25.5">
      <c r="A91" s="44">
        <f t="shared" si="2"/>
        <v>80</v>
      </c>
      <c r="B91" s="57" t="s">
        <v>289</v>
      </c>
      <c r="C91" s="58" t="s">
        <v>141</v>
      </c>
      <c r="D91" s="58" t="s">
        <v>485</v>
      </c>
      <c r="E91" s="58" t="s">
        <v>203</v>
      </c>
      <c r="F91" s="59">
        <v>70000</v>
      </c>
      <c r="G91" s="59">
        <v>61100</v>
      </c>
      <c r="H91" s="6">
        <f t="shared" si="3"/>
        <v>0.8728571428571429</v>
      </c>
    </row>
    <row r="92" spans="1:8" ht="25.5">
      <c r="A92" s="44">
        <f t="shared" si="2"/>
        <v>81</v>
      </c>
      <c r="B92" s="57" t="s">
        <v>318</v>
      </c>
      <c r="C92" s="58" t="s">
        <v>141</v>
      </c>
      <c r="D92" s="58" t="s">
        <v>486</v>
      </c>
      <c r="E92" s="58" t="s">
        <v>135</v>
      </c>
      <c r="F92" s="59">
        <v>1227884</v>
      </c>
      <c r="G92" s="59">
        <v>288578.98</v>
      </c>
      <c r="H92" s="6">
        <f t="shared" si="3"/>
        <v>0.23502137009684954</v>
      </c>
    </row>
    <row r="93" spans="1:8" ht="25.5">
      <c r="A93" s="44">
        <f t="shared" si="2"/>
        <v>82</v>
      </c>
      <c r="B93" s="57" t="s">
        <v>289</v>
      </c>
      <c r="C93" s="58" t="s">
        <v>141</v>
      </c>
      <c r="D93" s="58" t="s">
        <v>486</v>
      </c>
      <c r="E93" s="58" t="s">
        <v>203</v>
      </c>
      <c r="F93" s="59">
        <v>1227884</v>
      </c>
      <c r="G93" s="59">
        <v>288578.98</v>
      </c>
      <c r="H93" s="6">
        <f t="shared" si="3"/>
        <v>0.23502137009684954</v>
      </c>
    </row>
    <row r="94" spans="1:8" ht="38.25">
      <c r="A94" s="44">
        <f t="shared" si="2"/>
        <v>83</v>
      </c>
      <c r="B94" s="57" t="s">
        <v>319</v>
      </c>
      <c r="C94" s="58" t="s">
        <v>141</v>
      </c>
      <c r="D94" s="58" t="s">
        <v>487</v>
      </c>
      <c r="E94" s="58" t="s">
        <v>135</v>
      </c>
      <c r="F94" s="59">
        <v>7961135.23</v>
      </c>
      <c r="G94" s="59">
        <v>4043795.87</v>
      </c>
      <c r="H94" s="6">
        <f t="shared" si="3"/>
        <v>0.5079421154362177</v>
      </c>
    </row>
    <row r="95" spans="1:8" ht="25.5">
      <c r="A95" s="44">
        <f t="shared" si="2"/>
        <v>84</v>
      </c>
      <c r="B95" s="57" t="s">
        <v>289</v>
      </c>
      <c r="C95" s="58" t="s">
        <v>141</v>
      </c>
      <c r="D95" s="58" t="s">
        <v>487</v>
      </c>
      <c r="E95" s="58" t="s">
        <v>203</v>
      </c>
      <c r="F95" s="59">
        <v>7961135.23</v>
      </c>
      <c r="G95" s="59">
        <v>4043795.87</v>
      </c>
      <c r="H95" s="6">
        <f t="shared" si="3"/>
        <v>0.5079421154362177</v>
      </c>
    </row>
    <row r="96" spans="1:8" ht="25.5">
      <c r="A96" s="44">
        <f t="shared" si="2"/>
        <v>85</v>
      </c>
      <c r="B96" s="57" t="s">
        <v>320</v>
      </c>
      <c r="C96" s="58" t="s">
        <v>141</v>
      </c>
      <c r="D96" s="58" t="s">
        <v>488</v>
      </c>
      <c r="E96" s="58" t="s">
        <v>135</v>
      </c>
      <c r="F96" s="59">
        <v>120000</v>
      </c>
      <c r="G96" s="59">
        <v>78400</v>
      </c>
      <c r="H96" s="6">
        <f t="shared" si="3"/>
        <v>0.6533333333333333</v>
      </c>
    </row>
    <row r="97" spans="1:8" ht="25.5">
      <c r="A97" s="44">
        <f t="shared" si="2"/>
        <v>86</v>
      </c>
      <c r="B97" s="57" t="s">
        <v>289</v>
      </c>
      <c r="C97" s="58" t="s">
        <v>141</v>
      </c>
      <c r="D97" s="58" t="s">
        <v>488</v>
      </c>
      <c r="E97" s="58" t="s">
        <v>203</v>
      </c>
      <c r="F97" s="59">
        <v>120000</v>
      </c>
      <c r="G97" s="59">
        <v>78400</v>
      </c>
      <c r="H97" s="6">
        <f t="shared" si="3"/>
        <v>0.6533333333333333</v>
      </c>
    </row>
    <row r="98" spans="1:8" ht="25.5">
      <c r="A98" s="44">
        <f t="shared" si="2"/>
        <v>87</v>
      </c>
      <c r="B98" s="57" t="s">
        <v>489</v>
      </c>
      <c r="C98" s="58" t="s">
        <v>141</v>
      </c>
      <c r="D98" s="58" t="s">
        <v>490</v>
      </c>
      <c r="E98" s="58" t="s">
        <v>135</v>
      </c>
      <c r="F98" s="59">
        <v>768527.2</v>
      </c>
      <c r="G98" s="59">
        <v>768527.2</v>
      </c>
      <c r="H98" s="6">
        <f t="shared" si="3"/>
        <v>1</v>
      </c>
    </row>
    <row r="99" spans="1:8" ht="25.5">
      <c r="A99" s="44">
        <f t="shared" si="2"/>
        <v>88</v>
      </c>
      <c r="B99" s="57" t="s">
        <v>289</v>
      </c>
      <c r="C99" s="58" t="s">
        <v>141</v>
      </c>
      <c r="D99" s="58" t="s">
        <v>490</v>
      </c>
      <c r="E99" s="58" t="s">
        <v>203</v>
      </c>
      <c r="F99" s="59">
        <v>768527.2</v>
      </c>
      <c r="G99" s="59">
        <v>768527.2</v>
      </c>
      <c r="H99" s="6">
        <f t="shared" si="3"/>
        <v>1</v>
      </c>
    </row>
    <row r="100" spans="1:8" ht="25.5">
      <c r="A100" s="44">
        <f t="shared" si="2"/>
        <v>89</v>
      </c>
      <c r="B100" s="57" t="s">
        <v>491</v>
      </c>
      <c r="C100" s="58" t="s">
        <v>141</v>
      </c>
      <c r="D100" s="58" t="s">
        <v>492</v>
      </c>
      <c r="E100" s="58" t="s">
        <v>135</v>
      </c>
      <c r="F100" s="59">
        <v>94545</v>
      </c>
      <c r="G100" s="59">
        <v>94545</v>
      </c>
      <c r="H100" s="6">
        <f t="shared" si="3"/>
        <v>1</v>
      </c>
    </row>
    <row r="101" spans="1:8" ht="25.5">
      <c r="A101" s="44">
        <f t="shared" si="2"/>
        <v>90</v>
      </c>
      <c r="B101" s="57" t="s">
        <v>289</v>
      </c>
      <c r="C101" s="58" t="s">
        <v>141</v>
      </c>
      <c r="D101" s="58" t="s">
        <v>492</v>
      </c>
      <c r="E101" s="58" t="s">
        <v>203</v>
      </c>
      <c r="F101" s="59">
        <v>94545</v>
      </c>
      <c r="G101" s="59">
        <v>94545</v>
      </c>
      <c r="H101" s="6">
        <f t="shared" si="3"/>
        <v>1</v>
      </c>
    </row>
    <row r="102" spans="1:8" ht="38.25">
      <c r="A102" s="44">
        <f t="shared" si="2"/>
        <v>91</v>
      </c>
      <c r="B102" s="57" t="s">
        <v>827</v>
      </c>
      <c r="C102" s="58" t="s">
        <v>141</v>
      </c>
      <c r="D102" s="58" t="s">
        <v>828</v>
      </c>
      <c r="E102" s="58" t="s">
        <v>135</v>
      </c>
      <c r="F102" s="59">
        <v>250000</v>
      </c>
      <c r="G102" s="59">
        <v>0</v>
      </c>
      <c r="H102" s="6">
        <f t="shared" si="3"/>
        <v>0</v>
      </c>
    </row>
    <row r="103" spans="1:8" ht="25.5">
      <c r="A103" s="44">
        <f t="shared" si="2"/>
        <v>92</v>
      </c>
      <c r="B103" s="57" t="s">
        <v>289</v>
      </c>
      <c r="C103" s="58" t="s">
        <v>141</v>
      </c>
      <c r="D103" s="58" t="s">
        <v>828</v>
      </c>
      <c r="E103" s="58" t="s">
        <v>203</v>
      </c>
      <c r="F103" s="59">
        <v>250000</v>
      </c>
      <c r="G103" s="59">
        <v>0</v>
      </c>
      <c r="H103" s="6">
        <f t="shared" si="3"/>
        <v>0</v>
      </c>
    </row>
    <row r="104" spans="1:8" ht="38.25">
      <c r="A104" s="44">
        <f t="shared" si="2"/>
        <v>93</v>
      </c>
      <c r="B104" s="57" t="s">
        <v>829</v>
      </c>
      <c r="C104" s="58" t="s">
        <v>141</v>
      </c>
      <c r="D104" s="58" t="s">
        <v>830</v>
      </c>
      <c r="E104" s="58" t="s">
        <v>135</v>
      </c>
      <c r="F104" s="59">
        <v>475660</v>
      </c>
      <c r="G104" s="59">
        <v>0</v>
      </c>
      <c r="H104" s="6">
        <f t="shared" si="3"/>
        <v>0</v>
      </c>
    </row>
    <row r="105" spans="1:8" ht="12.75">
      <c r="A105" s="44">
        <f t="shared" si="2"/>
        <v>94</v>
      </c>
      <c r="B105" s="57" t="s">
        <v>321</v>
      </c>
      <c r="C105" s="58" t="s">
        <v>141</v>
      </c>
      <c r="D105" s="58" t="s">
        <v>830</v>
      </c>
      <c r="E105" s="58" t="s">
        <v>210</v>
      </c>
      <c r="F105" s="59">
        <v>475660</v>
      </c>
      <c r="G105" s="59">
        <v>0</v>
      </c>
      <c r="H105" s="6">
        <f t="shared" si="3"/>
        <v>0</v>
      </c>
    </row>
    <row r="106" spans="1:8" ht="38.25">
      <c r="A106" s="44">
        <f t="shared" si="2"/>
        <v>95</v>
      </c>
      <c r="B106" s="57" t="s">
        <v>322</v>
      </c>
      <c r="C106" s="58" t="s">
        <v>141</v>
      </c>
      <c r="D106" s="58" t="s">
        <v>493</v>
      </c>
      <c r="E106" s="58" t="s">
        <v>135</v>
      </c>
      <c r="F106" s="59">
        <v>98400</v>
      </c>
      <c r="G106" s="59">
        <v>2100</v>
      </c>
      <c r="H106" s="6">
        <f t="shared" si="3"/>
        <v>0.021341463414634148</v>
      </c>
    </row>
    <row r="107" spans="1:8" ht="38.25">
      <c r="A107" s="44">
        <f t="shared" si="2"/>
        <v>96</v>
      </c>
      <c r="B107" s="57" t="s">
        <v>323</v>
      </c>
      <c r="C107" s="58" t="s">
        <v>141</v>
      </c>
      <c r="D107" s="58" t="s">
        <v>659</v>
      </c>
      <c r="E107" s="58" t="s">
        <v>135</v>
      </c>
      <c r="F107" s="59">
        <v>98400</v>
      </c>
      <c r="G107" s="59">
        <v>2100</v>
      </c>
      <c r="H107" s="6">
        <f t="shared" si="3"/>
        <v>0.021341463414634148</v>
      </c>
    </row>
    <row r="108" spans="1:8" ht="63.75">
      <c r="A108" s="44">
        <f t="shared" si="2"/>
        <v>97</v>
      </c>
      <c r="B108" s="57" t="s">
        <v>324</v>
      </c>
      <c r="C108" s="58" t="s">
        <v>141</v>
      </c>
      <c r="D108" s="58" t="s">
        <v>494</v>
      </c>
      <c r="E108" s="58" t="s">
        <v>135</v>
      </c>
      <c r="F108" s="59">
        <v>100</v>
      </c>
      <c r="G108" s="59">
        <v>100</v>
      </c>
      <c r="H108" s="6">
        <f t="shared" si="3"/>
        <v>1</v>
      </c>
    </row>
    <row r="109" spans="1:8" ht="25.5">
      <c r="A109" s="44">
        <f t="shared" si="2"/>
        <v>98</v>
      </c>
      <c r="B109" s="57" t="s">
        <v>289</v>
      </c>
      <c r="C109" s="58" t="s">
        <v>141</v>
      </c>
      <c r="D109" s="58" t="s">
        <v>494</v>
      </c>
      <c r="E109" s="58" t="s">
        <v>203</v>
      </c>
      <c r="F109" s="59">
        <v>100</v>
      </c>
      <c r="G109" s="59">
        <v>100</v>
      </c>
      <c r="H109" s="6">
        <f t="shared" si="3"/>
        <v>1</v>
      </c>
    </row>
    <row r="110" spans="1:8" ht="38.25">
      <c r="A110" s="44">
        <f t="shared" si="2"/>
        <v>99</v>
      </c>
      <c r="B110" s="57" t="s">
        <v>325</v>
      </c>
      <c r="C110" s="58" t="s">
        <v>141</v>
      </c>
      <c r="D110" s="58" t="s">
        <v>495</v>
      </c>
      <c r="E110" s="58" t="s">
        <v>135</v>
      </c>
      <c r="F110" s="59">
        <v>98300</v>
      </c>
      <c r="G110" s="59">
        <v>2000</v>
      </c>
      <c r="H110" s="6">
        <f t="shared" si="3"/>
        <v>0.02034587995930824</v>
      </c>
    </row>
    <row r="111" spans="1:8" ht="25.5">
      <c r="A111" s="44">
        <f t="shared" si="2"/>
        <v>100</v>
      </c>
      <c r="B111" s="57" t="s">
        <v>289</v>
      </c>
      <c r="C111" s="58" t="s">
        <v>141</v>
      </c>
      <c r="D111" s="58" t="s">
        <v>495</v>
      </c>
      <c r="E111" s="58" t="s">
        <v>203</v>
      </c>
      <c r="F111" s="59">
        <v>98300</v>
      </c>
      <c r="G111" s="59">
        <v>2000</v>
      </c>
      <c r="H111" s="6">
        <f t="shared" si="3"/>
        <v>0.02034587995930824</v>
      </c>
    </row>
    <row r="112" spans="1:8" ht="12.75">
      <c r="A112" s="44">
        <f t="shared" si="2"/>
        <v>101</v>
      </c>
      <c r="B112" s="57" t="s">
        <v>285</v>
      </c>
      <c r="C112" s="58" t="s">
        <v>141</v>
      </c>
      <c r="D112" s="58" t="s">
        <v>452</v>
      </c>
      <c r="E112" s="58" t="s">
        <v>135</v>
      </c>
      <c r="F112" s="59">
        <v>325695</v>
      </c>
      <c r="G112" s="59">
        <v>232685.77</v>
      </c>
      <c r="H112" s="6">
        <f t="shared" si="3"/>
        <v>0.7144284376487204</v>
      </c>
    </row>
    <row r="113" spans="1:8" ht="25.5">
      <c r="A113" s="44">
        <f t="shared" si="2"/>
        <v>102</v>
      </c>
      <c r="B113" s="57" t="s">
        <v>288</v>
      </c>
      <c r="C113" s="58" t="s">
        <v>141</v>
      </c>
      <c r="D113" s="58" t="s">
        <v>454</v>
      </c>
      <c r="E113" s="58" t="s">
        <v>135</v>
      </c>
      <c r="F113" s="59">
        <v>325695</v>
      </c>
      <c r="G113" s="59">
        <v>232685.77</v>
      </c>
      <c r="H113" s="6">
        <f t="shared" si="3"/>
        <v>0.7144284376487204</v>
      </c>
    </row>
    <row r="114" spans="1:8" ht="25.5">
      <c r="A114" s="44">
        <f t="shared" si="2"/>
        <v>103</v>
      </c>
      <c r="B114" s="57" t="s">
        <v>287</v>
      </c>
      <c r="C114" s="58" t="s">
        <v>141</v>
      </c>
      <c r="D114" s="58" t="s">
        <v>454</v>
      </c>
      <c r="E114" s="58" t="s">
        <v>202</v>
      </c>
      <c r="F114" s="59">
        <v>325695</v>
      </c>
      <c r="G114" s="59">
        <v>232685.77</v>
      </c>
      <c r="H114" s="6">
        <f t="shared" si="3"/>
        <v>0.7144284376487204</v>
      </c>
    </row>
    <row r="115" spans="1:8" ht="25.5">
      <c r="A115" s="53">
        <f t="shared" si="2"/>
        <v>104</v>
      </c>
      <c r="B115" s="60" t="s">
        <v>176</v>
      </c>
      <c r="C115" s="61" t="s">
        <v>142</v>
      </c>
      <c r="D115" s="61" t="s">
        <v>451</v>
      </c>
      <c r="E115" s="61" t="s">
        <v>135</v>
      </c>
      <c r="F115" s="62">
        <v>3151000</v>
      </c>
      <c r="G115" s="62">
        <v>1900303.74</v>
      </c>
      <c r="H115" s="7">
        <f t="shared" si="3"/>
        <v>0.6030795747381783</v>
      </c>
    </row>
    <row r="116" spans="1:8" ht="25.5">
      <c r="A116" s="44">
        <f t="shared" si="2"/>
        <v>105</v>
      </c>
      <c r="B116" s="57" t="s">
        <v>177</v>
      </c>
      <c r="C116" s="58" t="s">
        <v>143</v>
      </c>
      <c r="D116" s="58" t="s">
        <v>451</v>
      </c>
      <c r="E116" s="58" t="s">
        <v>135</v>
      </c>
      <c r="F116" s="59">
        <v>2720000</v>
      </c>
      <c r="G116" s="59">
        <v>1843854.55</v>
      </c>
      <c r="H116" s="6">
        <f t="shared" si="3"/>
        <v>0.6778877022058823</v>
      </c>
    </row>
    <row r="117" spans="1:8" ht="38.25">
      <c r="A117" s="44">
        <f t="shared" si="2"/>
        <v>106</v>
      </c>
      <c r="B117" s="57" t="s">
        <v>322</v>
      </c>
      <c r="C117" s="58" t="s">
        <v>143</v>
      </c>
      <c r="D117" s="58" t="s">
        <v>493</v>
      </c>
      <c r="E117" s="58" t="s">
        <v>135</v>
      </c>
      <c r="F117" s="59">
        <v>2720000</v>
      </c>
      <c r="G117" s="59">
        <v>1843854.55</v>
      </c>
      <c r="H117" s="6">
        <f t="shared" si="3"/>
        <v>0.6778877022058823</v>
      </c>
    </row>
    <row r="118" spans="1:8" ht="63.75">
      <c r="A118" s="44">
        <f t="shared" si="2"/>
        <v>107</v>
      </c>
      <c r="B118" s="57" t="s">
        <v>326</v>
      </c>
      <c r="C118" s="58" t="s">
        <v>143</v>
      </c>
      <c r="D118" s="58" t="s">
        <v>660</v>
      </c>
      <c r="E118" s="58" t="s">
        <v>135</v>
      </c>
      <c r="F118" s="59">
        <v>2720000</v>
      </c>
      <c r="G118" s="59">
        <v>1843854.55</v>
      </c>
      <c r="H118" s="6">
        <f t="shared" si="3"/>
        <v>0.6778877022058823</v>
      </c>
    </row>
    <row r="119" spans="1:8" ht="51">
      <c r="A119" s="44">
        <f t="shared" si="2"/>
        <v>108</v>
      </c>
      <c r="B119" s="57" t="s">
        <v>327</v>
      </c>
      <c r="C119" s="58" t="s">
        <v>143</v>
      </c>
      <c r="D119" s="58" t="s">
        <v>496</v>
      </c>
      <c r="E119" s="58" t="s">
        <v>135</v>
      </c>
      <c r="F119" s="59">
        <v>10000</v>
      </c>
      <c r="G119" s="59">
        <v>0</v>
      </c>
      <c r="H119" s="6">
        <f t="shared" si="3"/>
        <v>0</v>
      </c>
    </row>
    <row r="120" spans="1:8" ht="25.5">
      <c r="A120" s="44">
        <f t="shared" si="2"/>
        <v>109</v>
      </c>
      <c r="B120" s="57" t="s">
        <v>289</v>
      </c>
      <c r="C120" s="58" t="s">
        <v>143</v>
      </c>
      <c r="D120" s="58" t="s">
        <v>496</v>
      </c>
      <c r="E120" s="58" t="s">
        <v>203</v>
      </c>
      <c r="F120" s="59">
        <v>10000</v>
      </c>
      <c r="G120" s="59">
        <v>0</v>
      </c>
      <c r="H120" s="6">
        <f t="shared" si="3"/>
        <v>0</v>
      </c>
    </row>
    <row r="121" spans="1:8" ht="25.5">
      <c r="A121" s="44">
        <f t="shared" si="2"/>
        <v>110</v>
      </c>
      <c r="B121" s="57" t="s">
        <v>497</v>
      </c>
      <c r="C121" s="58" t="s">
        <v>143</v>
      </c>
      <c r="D121" s="58" t="s">
        <v>498</v>
      </c>
      <c r="E121" s="58" t="s">
        <v>135</v>
      </c>
      <c r="F121" s="59">
        <v>45000</v>
      </c>
      <c r="G121" s="59">
        <v>0</v>
      </c>
      <c r="H121" s="6">
        <f t="shared" si="3"/>
        <v>0</v>
      </c>
    </row>
    <row r="122" spans="1:8" ht="25.5">
      <c r="A122" s="44">
        <f t="shared" si="2"/>
        <v>111</v>
      </c>
      <c r="B122" s="57" t="s">
        <v>289</v>
      </c>
      <c r="C122" s="58" t="s">
        <v>143</v>
      </c>
      <c r="D122" s="58" t="s">
        <v>498</v>
      </c>
      <c r="E122" s="58" t="s">
        <v>203</v>
      </c>
      <c r="F122" s="59">
        <v>45000</v>
      </c>
      <c r="G122" s="59">
        <v>0</v>
      </c>
      <c r="H122" s="6">
        <f t="shared" si="3"/>
        <v>0</v>
      </c>
    </row>
    <row r="123" spans="1:8" ht="25.5">
      <c r="A123" s="44">
        <f t="shared" si="2"/>
        <v>112</v>
      </c>
      <c r="B123" s="57" t="s">
        <v>328</v>
      </c>
      <c r="C123" s="58" t="s">
        <v>143</v>
      </c>
      <c r="D123" s="58" t="s">
        <v>499</v>
      </c>
      <c r="E123" s="58" t="s">
        <v>135</v>
      </c>
      <c r="F123" s="59">
        <v>65000</v>
      </c>
      <c r="G123" s="59">
        <v>27750</v>
      </c>
      <c r="H123" s="6">
        <f t="shared" si="3"/>
        <v>0.4269230769230769</v>
      </c>
    </row>
    <row r="124" spans="1:8" ht="25.5">
      <c r="A124" s="44">
        <f t="shared" si="2"/>
        <v>113</v>
      </c>
      <c r="B124" s="57" t="s">
        <v>289</v>
      </c>
      <c r="C124" s="58" t="s">
        <v>143</v>
      </c>
      <c r="D124" s="58" t="s">
        <v>499</v>
      </c>
      <c r="E124" s="58" t="s">
        <v>203</v>
      </c>
      <c r="F124" s="59">
        <v>65000</v>
      </c>
      <c r="G124" s="59">
        <v>27750</v>
      </c>
      <c r="H124" s="6">
        <f t="shared" si="3"/>
        <v>0.4269230769230769</v>
      </c>
    </row>
    <row r="125" spans="1:8" ht="51">
      <c r="A125" s="44">
        <f t="shared" si="2"/>
        <v>114</v>
      </c>
      <c r="B125" s="57" t="s">
        <v>329</v>
      </c>
      <c r="C125" s="58" t="s">
        <v>143</v>
      </c>
      <c r="D125" s="58" t="s">
        <v>500</v>
      </c>
      <c r="E125" s="58" t="s">
        <v>135</v>
      </c>
      <c r="F125" s="59">
        <v>24000</v>
      </c>
      <c r="G125" s="59">
        <v>0</v>
      </c>
      <c r="H125" s="6">
        <f t="shared" si="3"/>
        <v>0</v>
      </c>
    </row>
    <row r="126" spans="1:8" ht="25.5">
      <c r="A126" s="44">
        <f t="shared" si="2"/>
        <v>115</v>
      </c>
      <c r="B126" s="57" t="s">
        <v>289</v>
      </c>
      <c r="C126" s="58" t="s">
        <v>143</v>
      </c>
      <c r="D126" s="58" t="s">
        <v>500</v>
      </c>
      <c r="E126" s="58" t="s">
        <v>203</v>
      </c>
      <c r="F126" s="59">
        <v>24000</v>
      </c>
      <c r="G126" s="59">
        <v>0</v>
      </c>
      <c r="H126" s="6">
        <f t="shared" si="3"/>
        <v>0</v>
      </c>
    </row>
    <row r="127" spans="1:8" ht="38.25">
      <c r="A127" s="44">
        <f t="shared" si="2"/>
        <v>116</v>
      </c>
      <c r="B127" s="57" t="s">
        <v>330</v>
      </c>
      <c r="C127" s="58" t="s">
        <v>143</v>
      </c>
      <c r="D127" s="58" t="s">
        <v>501</v>
      </c>
      <c r="E127" s="58" t="s">
        <v>135</v>
      </c>
      <c r="F127" s="59">
        <v>45000</v>
      </c>
      <c r="G127" s="59">
        <v>0</v>
      </c>
      <c r="H127" s="6">
        <f t="shared" si="3"/>
        <v>0</v>
      </c>
    </row>
    <row r="128" spans="1:8" ht="25.5">
      <c r="A128" s="44">
        <f t="shared" si="2"/>
        <v>117</v>
      </c>
      <c r="B128" s="57" t="s">
        <v>289</v>
      </c>
      <c r="C128" s="58" t="s">
        <v>143</v>
      </c>
      <c r="D128" s="58" t="s">
        <v>501</v>
      </c>
      <c r="E128" s="58" t="s">
        <v>203</v>
      </c>
      <c r="F128" s="59">
        <v>45000</v>
      </c>
      <c r="G128" s="59">
        <v>0</v>
      </c>
      <c r="H128" s="6">
        <f t="shared" si="3"/>
        <v>0</v>
      </c>
    </row>
    <row r="129" spans="1:8" ht="63.75">
      <c r="A129" s="44">
        <f t="shared" si="2"/>
        <v>118</v>
      </c>
      <c r="B129" s="57" t="s">
        <v>331</v>
      </c>
      <c r="C129" s="58" t="s">
        <v>143</v>
      </c>
      <c r="D129" s="58" t="s">
        <v>502</v>
      </c>
      <c r="E129" s="58" t="s">
        <v>135</v>
      </c>
      <c r="F129" s="59">
        <v>54000</v>
      </c>
      <c r="G129" s="59">
        <v>32540</v>
      </c>
      <c r="H129" s="6">
        <f t="shared" si="3"/>
        <v>0.6025925925925926</v>
      </c>
    </row>
    <row r="130" spans="1:8" ht="25.5">
      <c r="A130" s="44">
        <f t="shared" si="2"/>
        <v>119</v>
      </c>
      <c r="B130" s="57" t="s">
        <v>289</v>
      </c>
      <c r="C130" s="58" t="s">
        <v>143</v>
      </c>
      <c r="D130" s="58" t="s">
        <v>502</v>
      </c>
      <c r="E130" s="58" t="s">
        <v>203</v>
      </c>
      <c r="F130" s="59">
        <v>54000</v>
      </c>
      <c r="G130" s="59">
        <v>32540</v>
      </c>
      <c r="H130" s="6">
        <f t="shared" si="3"/>
        <v>0.6025925925925926</v>
      </c>
    </row>
    <row r="131" spans="1:8" ht="12.75">
      <c r="A131" s="44">
        <f t="shared" si="2"/>
        <v>120</v>
      </c>
      <c r="B131" s="57" t="s">
        <v>332</v>
      </c>
      <c r="C131" s="58" t="s">
        <v>143</v>
      </c>
      <c r="D131" s="58" t="s">
        <v>503</v>
      </c>
      <c r="E131" s="58" t="s">
        <v>135</v>
      </c>
      <c r="F131" s="59">
        <v>50000</v>
      </c>
      <c r="G131" s="59">
        <v>0</v>
      </c>
      <c r="H131" s="6">
        <f t="shared" si="3"/>
        <v>0</v>
      </c>
    </row>
    <row r="132" spans="1:8" ht="25.5">
      <c r="A132" s="44">
        <f t="shared" si="2"/>
        <v>121</v>
      </c>
      <c r="B132" s="57" t="s">
        <v>289</v>
      </c>
      <c r="C132" s="58" t="s">
        <v>143</v>
      </c>
      <c r="D132" s="58" t="s">
        <v>503</v>
      </c>
      <c r="E132" s="58" t="s">
        <v>203</v>
      </c>
      <c r="F132" s="59">
        <v>50000</v>
      </c>
      <c r="G132" s="59">
        <v>0</v>
      </c>
      <c r="H132" s="6">
        <f t="shared" si="3"/>
        <v>0</v>
      </c>
    </row>
    <row r="133" spans="1:8" ht="25.5">
      <c r="A133" s="44">
        <f t="shared" si="2"/>
        <v>122</v>
      </c>
      <c r="B133" s="57" t="s">
        <v>504</v>
      </c>
      <c r="C133" s="58" t="s">
        <v>143</v>
      </c>
      <c r="D133" s="58" t="s">
        <v>505</v>
      </c>
      <c r="E133" s="58" t="s">
        <v>135</v>
      </c>
      <c r="F133" s="59">
        <v>45000</v>
      </c>
      <c r="G133" s="59">
        <v>43726</v>
      </c>
      <c r="H133" s="6">
        <f t="shared" si="3"/>
        <v>0.9716888888888889</v>
      </c>
    </row>
    <row r="134" spans="1:8" ht="25.5">
      <c r="A134" s="44">
        <f t="shared" si="2"/>
        <v>123</v>
      </c>
      <c r="B134" s="57" t="s">
        <v>289</v>
      </c>
      <c r="C134" s="58" t="s">
        <v>143</v>
      </c>
      <c r="D134" s="58" t="s">
        <v>505</v>
      </c>
      <c r="E134" s="58" t="s">
        <v>203</v>
      </c>
      <c r="F134" s="59">
        <v>45000</v>
      </c>
      <c r="G134" s="59">
        <v>43726</v>
      </c>
      <c r="H134" s="6">
        <f t="shared" si="3"/>
        <v>0.9716888888888889</v>
      </c>
    </row>
    <row r="135" spans="1:8" ht="12.75">
      <c r="A135" s="44">
        <f t="shared" si="2"/>
        <v>124</v>
      </c>
      <c r="B135" s="57" t="s">
        <v>333</v>
      </c>
      <c r="C135" s="58" t="s">
        <v>143</v>
      </c>
      <c r="D135" s="58" t="s">
        <v>506</v>
      </c>
      <c r="E135" s="58" t="s">
        <v>135</v>
      </c>
      <c r="F135" s="59">
        <v>27000</v>
      </c>
      <c r="G135" s="59">
        <v>0</v>
      </c>
      <c r="H135" s="6">
        <f t="shared" si="3"/>
        <v>0</v>
      </c>
    </row>
    <row r="136" spans="1:8" ht="25.5">
      <c r="A136" s="44">
        <f t="shared" si="2"/>
        <v>125</v>
      </c>
      <c r="B136" s="57" t="s">
        <v>289</v>
      </c>
      <c r="C136" s="58" t="s">
        <v>143</v>
      </c>
      <c r="D136" s="58" t="s">
        <v>506</v>
      </c>
      <c r="E136" s="58" t="s">
        <v>203</v>
      </c>
      <c r="F136" s="59">
        <v>27000</v>
      </c>
      <c r="G136" s="59">
        <v>0</v>
      </c>
      <c r="H136" s="6">
        <f t="shared" si="3"/>
        <v>0</v>
      </c>
    </row>
    <row r="137" spans="1:8" ht="25.5">
      <c r="A137" s="44">
        <f t="shared" si="2"/>
        <v>126</v>
      </c>
      <c r="B137" s="57" t="s">
        <v>334</v>
      </c>
      <c r="C137" s="58" t="s">
        <v>143</v>
      </c>
      <c r="D137" s="58" t="s">
        <v>507</v>
      </c>
      <c r="E137" s="58" t="s">
        <v>135</v>
      </c>
      <c r="F137" s="59">
        <v>96000</v>
      </c>
      <c r="G137" s="59">
        <v>19144.4</v>
      </c>
      <c r="H137" s="6">
        <f t="shared" si="3"/>
        <v>0.19942083333333335</v>
      </c>
    </row>
    <row r="138" spans="1:8" ht="25.5">
      <c r="A138" s="44">
        <f t="shared" si="2"/>
        <v>127</v>
      </c>
      <c r="B138" s="57" t="s">
        <v>289</v>
      </c>
      <c r="C138" s="58" t="s">
        <v>143</v>
      </c>
      <c r="D138" s="58" t="s">
        <v>507</v>
      </c>
      <c r="E138" s="58" t="s">
        <v>203</v>
      </c>
      <c r="F138" s="59">
        <v>96000</v>
      </c>
      <c r="G138" s="59">
        <v>19144.4</v>
      </c>
      <c r="H138" s="6">
        <f t="shared" si="3"/>
        <v>0.19942083333333335</v>
      </c>
    </row>
    <row r="139" spans="1:8" ht="12.75">
      <c r="A139" s="44">
        <f t="shared" si="2"/>
        <v>128</v>
      </c>
      <c r="B139" s="57" t="s">
        <v>335</v>
      </c>
      <c r="C139" s="58" t="s">
        <v>143</v>
      </c>
      <c r="D139" s="58" t="s">
        <v>508</v>
      </c>
      <c r="E139" s="58" t="s">
        <v>135</v>
      </c>
      <c r="F139" s="59">
        <v>2187000</v>
      </c>
      <c r="G139" s="59">
        <v>1648694.54</v>
      </c>
      <c r="H139" s="6">
        <f t="shared" si="3"/>
        <v>0.7538612437128487</v>
      </c>
    </row>
    <row r="140" spans="1:8" ht="12.75">
      <c r="A140" s="44">
        <f t="shared" si="2"/>
        <v>129</v>
      </c>
      <c r="B140" s="57" t="s">
        <v>312</v>
      </c>
      <c r="C140" s="58" t="s">
        <v>143</v>
      </c>
      <c r="D140" s="58" t="s">
        <v>508</v>
      </c>
      <c r="E140" s="58" t="s">
        <v>204</v>
      </c>
      <c r="F140" s="59">
        <v>2030700</v>
      </c>
      <c r="G140" s="59">
        <v>1550164.77</v>
      </c>
      <c r="H140" s="6">
        <f t="shared" si="3"/>
        <v>0.7633647362978283</v>
      </c>
    </row>
    <row r="141" spans="1:8" ht="25.5">
      <c r="A141" s="44">
        <f t="shared" si="2"/>
        <v>130</v>
      </c>
      <c r="B141" s="57" t="s">
        <v>289</v>
      </c>
      <c r="C141" s="58" t="s">
        <v>143</v>
      </c>
      <c r="D141" s="58" t="s">
        <v>508</v>
      </c>
      <c r="E141" s="58" t="s">
        <v>203</v>
      </c>
      <c r="F141" s="59">
        <v>156300</v>
      </c>
      <c r="G141" s="59">
        <v>98529.77</v>
      </c>
      <c r="H141" s="6">
        <f t="shared" si="3"/>
        <v>0.6303888035828535</v>
      </c>
    </row>
    <row r="142" spans="1:8" ht="38.25">
      <c r="A142" s="44">
        <f aca="true" t="shared" si="4" ref="A142:A205">A141+1</f>
        <v>131</v>
      </c>
      <c r="B142" s="57" t="s">
        <v>509</v>
      </c>
      <c r="C142" s="58" t="s">
        <v>143</v>
      </c>
      <c r="D142" s="58" t="s">
        <v>510</v>
      </c>
      <c r="E142" s="58" t="s">
        <v>135</v>
      </c>
      <c r="F142" s="59">
        <v>72000</v>
      </c>
      <c r="G142" s="59">
        <v>71999.61</v>
      </c>
      <c r="H142" s="6">
        <f aca="true" t="shared" si="5" ref="H142:H205">G142/F142</f>
        <v>0.9999945833333334</v>
      </c>
    </row>
    <row r="143" spans="1:8" ht="25.5">
      <c r="A143" s="44">
        <f t="shared" si="4"/>
        <v>132</v>
      </c>
      <c r="B143" s="57" t="s">
        <v>289</v>
      </c>
      <c r="C143" s="58" t="s">
        <v>143</v>
      </c>
      <c r="D143" s="58" t="s">
        <v>510</v>
      </c>
      <c r="E143" s="58" t="s">
        <v>203</v>
      </c>
      <c r="F143" s="59">
        <v>72000</v>
      </c>
      <c r="G143" s="59">
        <v>71999.61</v>
      </c>
      <c r="H143" s="6">
        <f t="shared" si="5"/>
        <v>0.9999945833333334</v>
      </c>
    </row>
    <row r="144" spans="1:8" ht="25.5">
      <c r="A144" s="44">
        <f t="shared" si="4"/>
        <v>133</v>
      </c>
      <c r="B144" s="57" t="s">
        <v>178</v>
      </c>
      <c r="C144" s="58" t="s">
        <v>144</v>
      </c>
      <c r="D144" s="58" t="s">
        <v>451</v>
      </c>
      <c r="E144" s="58" t="s">
        <v>135</v>
      </c>
      <c r="F144" s="59">
        <v>431000</v>
      </c>
      <c r="G144" s="59">
        <v>56449.19</v>
      </c>
      <c r="H144" s="6">
        <f t="shared" si="5"/>
        <v>0.13097259860788862</v>
      </c>
    </row>
    <row r="145" spans="1:8" ht="38.25">
      <c r="A145" s="44">
        <f t="shared" si="4"/>
        <v>134</v>
      </c>
      <c r="B145" s="57" t="s">
        <v>322</v>
      </c>
      <c r="C145" s="58" t="s">
        <v>144</v>
      </c>
      <c r="D145" s="58" t="s">
        <v>493</v>
      </c>
      <c r="E145" s="58" t="s">
        <v>135</v>
      </c>
      <c r="F145" s="59">
        <v>431000</v>
      </c>
      <c r="G145" s="59">
        <v>56449.19</v>
      </c>
      <c r="H145" s="6">
        <f t="shared" si="5"/>
        <v>0.13097259860788862</v>
      </c>
    </row>
    <row r="146" spans="1:8" ht="38.25">
      <c r="A146" s="44">
        <f t="shared" si="4"/>
        <v>135</v>
      </c>
      <c r="B146" s="57" t="s">
        <v>336</v>
      </c>
      <c r="C146" s="58" t="s">
        <v>144</v>
      </c>
      <c r="D146" s="58" t="s">
        <v>661</v>
      </c>
      <c r="E146" s="58" t="s">
        <v>135</v>
      </c>
      <c r="F146" s="59">
        <v>153000</v>
      </c>
      <c r="G146" s="59">
        <v>39264</v>
      </c>
      <c r="H146" s="6">
        <f t="shared" si="5"/>
        <v>0.25662745098039214</v>
      </c>
    </row>
    <row r="147" spans="1:8" ht="63.75">
      <c r="A147" s="44">
        <f t="shared" si="4"/>
        <v>136</v>
      </c>
      <c r="B147" s="57" t="s">
        <v>511</v>
      </c>
      <c r="C147" s="58" t="s">
        <v>144</v>
      </c>
      <c r="D147" s="58" t="s">
        <v>512</v>
      </c>
      <c r="E147" s="58" t="s">
        <v>135</v>
      </c>
      <c r="F147" s="59">
        <v>40000</v>
      </c>
      <c r="G147" s="59">
        <v>39264</v>
      </c>
      <c r="H147" s="6">
        <f t="shared" si="5"/>
        <v>0.9816</v>
      </c>
    </row>
    <row r="148" spans="1:8" ht="25.5">
      <c r="A148" s="44">
        <f t="shared" si="4"/>
        <v>137</v>
      </c>
      <c r="B148" s="57" t="s">
        <v>289</v>
      </c>
      <c r="C148" s="58" t="s">
        <v>144</v>
      </c>
      <c r="D148" s="58" t="s">
        <v>512</v>
      </c>
      <c r="E148" s="58" t="s">
        <v>203</v>
      </c>
      <c r="F148" s="59">
        <v>40000</v>
      </c>
      <c r="G148" s="59">
        <v>39264</v>
      </c>
      <c r="H148" s="6">
        <f t="shared" si="5"/>
        <v>0.9816</v>
      </c>
    </row>
    <row r="149" spans="1:8" ht="25.5">
      <c r="A149" s="44">
        <f t="shared" si="4"/>
        <v>138</v>
      </c>
      <c r="B149" s="57" t="s">
        <v>513</v>
      </c>
      <c r="C149" s="58" t="s">
        <v>144</v>
      </c>
      <c r="D149" s="58" t="s">
        <v>514</v>
      </c>
      <c r="E149" s="58" t="s">
        <v>135</v>
      </c>
      <c r="F149" s="59">
        <v>12000</v>
      </c>
      <c r="G149" s="59">
        <v>0</v>
      </c>
      <c r="H149" s="6">
        <f t="shared" si="5"/>
        <v>0</v>
      </c>
    </row>
    <row r="150" spans="1:8" ht="25.5">
      <c r="A150" s="44">
        <f t="shared" si="4"/>
        <v>139</v>
      </c>
      <c r="B150" s="57" t="s">
        <v>289</v>
      </c>
      <c r="C150" s="58" t="s">
        <v>144</v>
      </c>
      <c r="D150" s="58" t="s">
        <v>514</v>
      </c>
      <c r="E150" s="58" t="s">
        <v>203</v>
      </c>
      <c r="F150" s="59">
        <v>12000</v>
      </c>
      <c r="G150" s="59">
        <v>0</v>
      </c>
      <c r="H150" s="6">
        <f t="shared" si="5"/>
        <v>0</v>
      </c>
    </row>
    <row r="151" spans="1:8" ht="38.25">
      <c r="A151" s="44">
        <f t="shared" si="4"/>
        <v>140</v>
      </c>
      <c r="B151" s="57" t="s">
        <v>515</v>
      </c>
      <c r="C151" s="58" t="s">
        <v>144</v>
      </c>
      <c r="D151" s="58" t="s">
        <v>516</v>
      </c>
      <c r="E151" s="58" t="s">
        <v>135</v>
      </c>
      <c r="F151" s="59">
        <v>20000</v>
      </c>
      <c r="G151" s="59">
        <v>0</v>
      </c>
      <c r="H151" s="6">
        <f t="shared" si="5"/>
        <v>0</v>
      </c>
    </row>
    <row r="152" spans="1:8" ht="25.5">
      <c r="A152" s="44">
        <f t="shared" si="4"/>
        <v>141</v>
      </c>
      <c r="B152" s="57" t="s">
        <v>289</v>
      </c>
      <c r="C152" s="58" t="s">
        <v>144</v>
      </c>
      <c r="D152" s="58" t="s">
        <v>516</v>
      </c>
      <c r="E152" s="58" t="s">
        <v>203</v>
      </c>
      <c r="F152" s="59">
        <v>20000</v>
      </c>
      <c r="G152" s="59">
        <v>0</v>
      </c>
      <c r="H152" s="6">
        <f t="shared" si="5"/>
        <v>0</v>
      </c>
    </row>
    <row r="153" spans="1:8" ht="114.75">
      <c r="A153" s="44">
        <f t="shared" si="4"/>
        <v>142</v>
      </c>
      <c r="B153" s="57" t="s">
        <v>517</v>
      </c>
      <c r="C153" s="58" t="s">
        <v>144</v>
      </c>
      <c r="D153" s="58" t="s">
        <v>518</v>
      </c>
      <c r="E153" s="58" t="s">
        <v>135</v>
      </c>
      <c r="F153" s="59">
        <v>31000</v>
      </c>
      <c r="G153" s="59">
        <v>0</v>
      </c>
      <c r="H153" s="6">
        <f t="shared" si="5"/>
        <v>0</v>
      </c>
    </row>
    <row r="154" spans="1:8" ht="25.5">
      <c r="A154" s="44">
        <f t="shared" si="4"/>
        <v>143</v>
      </c>
      <c r="B154" s="57" t="s">
        <v>289</v>
      </c>
      <c r="C154" s="58" t="s">
        <v>144</v>
      </c>
      <c r="D154" s="58" t="s">
        <v>518</v>
      </c>
      <c r="E154" s="58" t="s">
        <v>203</v>
      </c>
      <c r="F154" s="59">
        <v>31000</v>
      </c>
      <c r="G154" s="59">
        <v>0</v>
      </c>
      <c r="H154" s="6">
        <f t="shared" si="5"/>
        <v>0</v>
      </c>
    </row>
    <row r="155" spans="1:8" ht="102">
      <c r="A155" s="44">
        <f t="shared" si="4"/>
        <v>144</v>
      </c>
      <c r="B155" s="57" t="s">
        <v>519</v>
      </c>
      <c r="C155" s="58" t="s">
        <v>144</v>
      </c>
      <c r="D155" s="58" t="s">
        <v>520</v>
      </c>
      <c r="E155" s="58" t="s">
        <v>135</v>
      </c>
      <c r="F155" s="59">
        <v>30000</v>
      </c>
      <c r="G155" s="59">
        <v>0</v>
      </c>
      <c r="H155" s="6">
        <f t="shared" si="5"/>
        <v>0</v>
      </c>
    </row>
    <row r="156" spans="1:8" ht="25.5">
      <c r="A156" s="44">
        <f t="shared" si="4"/>
        <v>145</v>
      </c>
      <c r="B156" s="57" t="s">
        <v>289</v>
      </c>
      <c r="C156" s="58" t="s">
        <v>144</v>
      </c>
      <c r="D156" s="58" t="s">
        <v>520</v>
      </c>
      <c r="E156" s="58" t="s">
        <v>203</v>
      </c>
      <c r="F156" s="59">
        <v>30000</v>
      </c>
      <c r="G156" s="59">
        <v>0</v>
      </c>
      <c r="H156" s="6">
        <f t="shared" si="5"/>
        <v>0</v>
      </c>
    </row>
    <row r="157" spans="1:8" ht="25.5">
      <c r="A157" s="44">
        <f t="shared" si="4"/>
        <v>146</v>
      </c>
      <c r="B157" s="57" t="s">
        <v>521</v>
      </c>
      <c r="C157" s="58" t="s">
        <v>144</v>
      </c>
      <c r="D157" s="58" t="s">
        <v>522</v>
      </c>
      <c r="E157" s="58" t="s">
        <v>135</v>
      </c>
      <c r="F157" s="59">
        <v>20000</v>
      </c>
      <c r="G157" s="59">
        <v>0</v>
      </c>
      <c r="H157" s="6">
        <f t="shared" si="5"/>
        <v>0</v>
      </c>
    </row>
    <row r="158" spans="1:8" ht="25.5">
      <c r="A158" s="44">
        <f t="shared" si="4"/>
        <v>147</v>
      </c>
      <c r="B158" s="57" t="s">
        <v>289</v>
      </c>
      <c r="C158" s="58" t="s">
        <v>144</v>
      </c>
      <c r="D158" s="58" t="s">
        <v>522</v>
      </c>
      <c r="E158" s="58" t="s">
        <v>203</v>
      </c>
      <c r="F158" s="59">
        <v>20000</v>
      </c>
      <c r="G158" s="59">
        <v>0</v>
      </c>
      <c r="H158" s="6">
        <f t="shared" si="5"/>
        <v>0</v>
      </c>
    </row>
    <row r="159" spans="1:8" ht="38.25">
      <c r="A159" s="44">
        <f t="shared" si="4"/>
        <v>148</v>
      </c>
      <c r="B159" s="57" t="s">
        <v>323</v>
      </c>
      <c r="C159" s="58" t="s">
        <v>144</v>
      </c>
      <c r="D159" s="58" t="s">
        <v>659</v>
      </c>
      <c r="E159" s="58" t="s">
        <v>135</v>
      </c>
      <c r="F159" s="59">
        <v>278000</v>
      </c>
      <c r="G159" s="59">
        <v>17185.19</v>
      </c>
      <c r="H159" s="6">
        <f t="shared" si="5"/>
        <v>0.061817230215827336</v>
      </c>
    </row>
    <row r="160" spans="1:8" ht="63.75">
      <c r="A160" s="44">
        <f t="shared" si="4"/>
        <v>149</v>
      </c>
      <c r="B160" s="57" t="s">
        <v>523</v>
      </c>
      <c r="C160" s="58" t="s">
        <v>144</v>
      </c>
      <c r="D160" s="58" t="s">
        <v>524</v>
      </c>
      <c r="E160" s="58" t="s">
        <v>135</v>
      </c>
      <c r="F160" s="59">
        <v>25000</v>
      </c>
      <c r="G160" s="59">
        <v>0</v>
      </c>
      <c r="H160" s="6">
        <f t="shared" si="5"/>
        <v>0</v>
      </c>
    </row>
    <row r="161" spans="1:8" ht="25.5">
      <c r="A161" s="44">
        <f t="shared" si="4"/>
        <v>150</v>
      </c>
      <c r="B161" s="57" t="s">
        <v>289</v>
      </c>
      <c r="C161" s="58" t="s">
        <v>144</v>
      </c>
      <c r="D161" s="58" t="s">
        <v>524</v>
      </c>
      <c r="E161" s="58" t="s">
        <v>203</v>
      </c>
      <c r="F161" s="59">
        <v>25000</v>
      </c>
      <c r="G161" s="59">
        <v>0</v>
      </c>
      <c r="H161" s="6">
        <f t="shared" si="5"/>
        <v>0</v>
      </c>
    </row>
    <row r="162" spans="1:8" ht="51">
      <c r="A162" s="44">
        <f t="shared" si="4"/>
        <v>151</v>
      </c>
      <c r="B162" s="57" t="s">
        <v>525</v>
      </c>
      <c r="C162" s="58" t="s">
        <v>144</v>
      </c>
      <c r="D162" s="58" t="s">
        <v>526</v>
      </c>
      <c r="E162" s="58" t="s">
        <v>135</v>
      </c>
      <c r="F162" s="59">
        <v>26000</v>
      </c>
      <c r="G162" s="59">
        <v>0</v>
      </c>
      <c r="H162" s="6">
        <f t="shared" si="5"/>
        <v>0</v>
      </c>
    </row>
    <row r="163" spans="1:8" ht="25.5">
      <c r="A163" s="44">
        <f t="shared" si="4"/>
        <v>152</v>
      </c>
      <c r="B163" s="57" t="s">
        <v>289</v>
      </c>
      <c r="C163" s="58" t="s">
        <v>144</v>
      </c>
      <c r="D163" s="58" t="s">
        <v>526</v>
      </c>
      <c r="E163" s="58" t="s">
        <v>203</v>
      </c>
      <c r="F163" s="59">
        <v>26000</v>
      </c>
      <c r="G163" s="59">
        <v>0</v>
      </c>
      <c r="H163" s="6">
        <f t="shared" si="5"/>
        <v>0</v>
      </c>
    </row>
    <row r="164" spans="1:8" ht="63.75">
      <c r="A164" s="44">
        <f t="shared" si="4"/>
        <v>153</v>
      </c>
      <c r="B164" s="57" t="s">
        <v>527</v>
      </c>
      <c r="C164" s="58" t="s">
        <v>144</v>
      </c>
      <c r="D164" s="58" t="s">
        <v>528</v>
      </c>
      <c r="E164" s="58" t="s">
        <v>135</v>
      </c>
      <c r="F164" s="59">
        <v>20000</v>
      </c>
      <c r="G164" s="59">
        <v>0</v>
      </c>
      <c r="H164" s="6">
        <f t="shared" si="5"/>
        <v>0</v>
      </c>
    </row>
    <row r="165" spans="1:8" ht="25.5">
      <c r="A165" s="44">
        <f t="shared" si="4"/>
        <v>154</v>
      </c>
      <c r="B165" s="57" t="s">
        <v>289</v>
      </c>
      <c r="C165" s="58" t="s">
        <v>144</v>
      </c>
      <c r="D165" s="58" t="s">
        <v>528</v>
      </c>
      <c r="E165" s="58" t="s">
        <v>203</v>
      </c>
      <c r="F165" s="59">
        <v>20000</v>
      </c>
      <c r="G165" s="59">
        <v>0</v>
      </c>
      <c r="H165" s="6">
        <f t="shared" si="5"/>
        <v>0</v>
      </c>
    </row>
    <row r="166" spans="1:8" ht="63.75">
      <c r="A166" s="44">
        <f t="shared" si="4"/>
        <v>155</v>
      </c>
      <c r="B166" s="57" t="s">
        <v>529</v>
      </c>
      <c r="C166" s="58" t="s">
        <v>144</v>
      </c>
      <c r="D166" s="58" t="s">
        <v>530</v>
      </c>
      <c r="E166" s="58" t="s">
        <v>135</v>
      </c>
      <c r="F166" s="59">
        <v>25000</v>
      </c>
      <c r="G166" s="59">
        <v>0</v>
      </c>
      <c r="H166" s="6">
        <f t="shared" si="5"/>
        <v>0</v>
      </c>
    </row>
    <row r="167" spans="1:8" ht="25.5">
      <c r="A167" s="44">
        <f t="shared" si="4"/>
        <v>156</v>
      </c>
      <c r="B167" s="57" t="s">
        <v>289</v>
      </c>
      <c r="C167" s="58" t="s">
        <v>144</v>
      </c>
      <c r="D167" s="58" t="s">
        <v>530</v>
      </c>
      <c r="E167" s="58" t="s">
        <v>203</v>
      </c>
      <c r="F167" s="59">
        <v>25000</v>
      </c>
      <c r="G167" s="59">
        <v>0</v>
      </c>
      <c r="H167" s="6">
        <f t="shared" si="5"/>
        <v>0</v>
      </c>
    </row>
    <row r="168" spans="1:8" ht="51">
      <c r="A168" s="44">
        <f t="shared" si="4"/>
        <v>157</v>
      </c>
      <c r="B168" s="57" t="s">
        <v>531</v>
      </c>
      <c r="C168" s="58" t="s">
        <v>144</v>
      </c>
      <c r="D168" s="58" t="s">
        <v>532</v>
      </c>
      <c r="E168" s="58" t="s">
        <v>135</v>
      </c>
      <c r="F168" s="59">
        <v>25000</v>
      </c>
      <c r="G168" s="59">
        <v>0</v>
      </c>
      <c r="H168" s="6">
        <f t="shared" si="5"/>
        <v>0</v>
      </c>
    </row>
    <row r="169" spans="1:8" ht="25.5">
      <c r="A169" s="44">
        <f t="shared" si="4"/>
        <v>158</v>
      </c>
      <c r="B169" s="57" t="s">
        <v>289</v>
      </c>
      <c r="C169" s="58" t="s">
        <v>144</v>
      </c>
      <c r="D169" s="58" t="s">
        <v>532</v>
      </c>
      <c r="E169" s="58" t="s">
        <v>203</v>
      </c>
      <c r="F169" s="59">
        <v>25000</v>
      </c>
      <c r="G169" s="59">
        <v>0</v>
      </c>
      <c r="H169" s="6">
        <f t="shared" si="5"/>
        <v>0</v>
      </c>
    </row>
    <row r="170" spans="1:8" ht="38.25">
      <c r="A170" s="44">
        <f t="shared" si="4"/>
        <v>159</v>
      </c>
      <c r="B170" s="57" t="s">
        <v>533</v>
      </c>
      <c r="C170" s="58" t="s">
        <v>144</v>
      </c>
      <c r="D170" s="58" t="s">
        <v>534</v>
      </c>
      <c r="E170" s="58" t="s">
        <v>135</v>
      </c>
      <c r="F170" s="59">
        <v>25000</v>
      </c>
      <c r="G170" s="59">
        <v>0</v>
      </c>
      <c r="H170" s="6">
        <f t="shared" si="5"/>
        <v>0</v>
      </c>
    </row>
    <row r="171" spans="1:8" ht="25.5">
      <c r="A171" s="44">
        <f t="shared" si="4"/>
        <v>160</v>
      </c>
      <c r="B171" s="57" t="s">
        <v>289</v>
      </c>
      <c r="C171" s="58" t="s">
        <v>144</v>
      </c>
      <c r="D171" s="58" t="s">
        <v>534</v>
      </c>
      <c r="E171" s="58" t="s">
        <v>203</v>
      </c>
      <c r="F171" s="59">
        <v>25000</v>
      </c>
      <c r="G171" s="59">
        <v>0</v>
      </c>
      <c r="H171" s="6">
        <f t="shared" si="5"/>
        <v>0</v>
      </c>
    </row>
    <row r="172" spans="1:8" ht="38.25">
      <c r="A172" s="44">
        <f t="shared" si="4"/>
        <v>161</v>
      </c>
      <c r="B172" s="57" t="s">
        <v>535</v>
      </c>
      <c r="C172" s="58" t="s">
        <v>144</v>
      </c>
      <c r="D172" s="58" t="s">
        <v>536</v>
      </c>
      <c r="E172" s="58" t="s">
        <v>135</v>
      </c>
      <c r="F172" s="59">
        <v>52000</v>
      </c>
      <c r="G172" s="59">
        <v>17185.19</v>
      </c>
      <c r="H172" s="6">
        <f t="shared" si="5"/>
        <v>0.33048442307692305</v>
      </c>
    </row>
    <row r="173" spans="1:8" ht="25.5">
      <c r="A173" s="44">
        <f t="shared" si="4"/>
        <v>162</v>
      </c>
      <c r="B173" s="57" t="s">
        <v>289</v>
      </c>
      <c r="C173" s="58" t="s">
        <v>144</v>
      </c>
      <c r="D173" s="58" t="s">
        <v>536</v>
      </c>
      <c r="E173" s="58" t="s">
        <v>203</v>
      </c>
      <c r="F173" s="59">
        <v>52000</v>
      </c>
      <c r="G173" s="59">
        <v>17185.19</v>
      </c>
      <c r="H173" s="6">
        <f t="shared" si="5"/>
        <v>0.33048442307692305</v>
      </c>
    </row>
    <row r="174" spans="1:8" ht="25.5">
      <c r="A174" s="44">
        <f t="shared" si="4"/>
        <v>163</v>
      </c>
      <c r="B174" s="57" t="s">
        <v>537</v>
      </c>
      <c r="C174" s="58" t="s">
        <v>144</v>
      </c>
      <c r="D174" s="58" t="s">
        <v>538</v>
      </c>
      <c r="E174" s="58" t="s">
        <v>135</v>
      </c>
      <c r="F174" s="59">
        <v>80000</v>
      </c>
      <c r="G174" s="59">
        <v>0</v>
      </c>
      <c r="H174" s="6">
        <f t="shared" si="5"/>
        <v>0</v>
      </c>
    </row>
    <row r="175" spans="1:8" ht="25.5">
      <c r="A175" s="44">
        <f t="shared" si="4"/>
        <v>164</v>
      </c>
      <c r="B175" s="57" t="s">
        <v>289</v>
      </c>
      <c r="C175" s="58" t="s">
        <v>144</v>
      </c>
      <c r="D175" s="58" t="s">
        <v>538</v>
      </c>
      <c r="E175" s="58" t="s">
        <v>203</v>
      </c>
      <c r="F175" s="59">
        <v>80000</v>
      </c>
      <c r="G175" s="59">
        <v>0</v>
      </c>
      <c r="H175" s="6">
        <f t="shared" si="5"/>
        <v>0</v>
      </c>
    </row>
    <row r="176" spans="1:8" ht="12.75">
      <c r="A176" s="53">
        <f t="shared" si="4"/>
        <v>165</v>
      </c>
      <c r="B176" s="60" t="s">
        <v>179</v>
      </c>
      <c r="C176" s="61" t="s">
        <v>145</v>
      </c>
      <c r="D176" s="61" t="s">
        <v>451</v>
      </c>
      <c r="E176" s="61" t="s">
        <v>135</v>
      </c>
      <c r="F176" s="62">
        <v>31350553</v>
      </c>
      <c r="G176" s="62">
        <v>8680394.45</v>
      </c>
      <c r="H176" s="7">
        <f t="shared" si="5"/>
        <v>0.27688170125739087</v>
      </c>
    </row>
    <row r="177" spans="1:8" ht="12.75">
      <c r="A177" s="44">
        <f t="shared" si="4"/>
        <v>166</v>
      </c>
      <c r="B177" s="57" t="s">
        <v>180</v>
      </c>
      <c r="C177" s="58" t="s">
        <v>146</v>
      </c>
      <c r="D177" s="58" t="s">
        <v>451</v>
      </c>
      <c r="E177" s="58" t="s">
        <v>135</v>
      </c>
      <c r="F177" s="59">
        <v>1787400</v>
      </c>
      <c r="G177" s="59">
        <v>722484.25</v>
      </c>
      <c r="H177" s="6">
        <f t="shared" si="5"/>
        <v>0.40420960613181156</v>
      </c>
    </row>
    <row r="178" spans="1:8" ht="38.25">
      <c r="A178" s="44">
        <f t="shared" si="4"/>
        <v>167</v>
      </c>
      <c r="B178" s="57" t="s">
        <v>296</v>
      </c>
      <c r="C178" s="58" t="s">
        <v>146</v>
      </c>
      <c r="D178" s="58" t="s">
        <v>539</v>
      </c>
      <c r="E178" s="58" t="s">
        <v>135</v>
      </c>
      <c r="F178" s="59">
        <v>1125000</v>
      </c>
      <c r="G178" s="59">
        <v>489252.25</v>
      </c>
      <c r="H178" s="6">
        <f t="shared" si="5"/>
        <v>0.4348908888888889</v>
      </c>
    </row>
    <row r="179" spans="1:8" ht="38.25">
      <c r="A179" s="44">
        <f t="shared" si="4"/>
        <v>168</v>
      </c>
      <c r="B179" s="57" t="s">
        <v>337</v>
      </c>
      <c r="C179" s="58" t="s">
        <v>146</v>
      </c>
      <c r="D179" s="58" t="s">
        <v>662</v>
      </c>
      <c r="E179" s="58" t="s">
        <v>135</v>
      </c>
      <c r="F179" s="59">
        <v>1125000</v>
      </c>
      <c r="G179" s="59">
        <v>489252.25</v>
      </c>
      <c r="H179" s="6">
        <f t="shared" si="5"/>
        <v>0.4348908888888889</v>
      </c>
    </row>
    <row r="180" spans="1:8" ht="25.5">
      <c r="A180" s="44">
        <f t="shared" si="4"/>
        <v>169</v>
      </c>
      <c r="B180" s="57" t="s">
        <v>338</v>
      </c>
      <c r="C180" s="58" t="s">
        <v>146</v>
      </c>
      <c r="D180" s="58" t="s">
        <v>540</v>
      </c>
      <c r="E180" s="58" t="s">
        <v>135</v>
      </c>
      <c r="F180" s="59">
        <v>43000</v>
      </c>
      <c r="G180" s="59">
        <v>0</v>
      </c>
      <c r="H180" s="6">
        <f t="shared" si="5"/>
        <v>0</v>
      </c>
    </row>
    <row r="181" spans="1:8" ht="12.75">
      <c r="A181" s="44">
        <f t="shared" si="4"/>
        <v>170</v>
      </c>
      <c r="B181" s="57" t="s">
        <v>339</v>
      </c>
      <c r="C181" s="58" t="s">
        <v>146</v>
      </c>
      <c r="D181" s="58" t="s">
        <v>540</v>
      </c>
      <c r="E181" s="58" t="s">
        <v>272</v>
      </c>
      <c r="F181" s="59">
        <v>43000</v>
      </c>
      <c r="G181" s="59">
        <v>0</v>
      </c>
      <c r="H181" s="6">
        <f t="shared" si="5"/>
        <v>0</v>
      </c>
    </row>
    <row r="182" spans="1:8" ht="38.25">
      <c r="A182" s="44">
        <f t="shared" si="4"/>
        <v>171</v>
      </c>
      <c r="B182" s="57" t="s">
        <v>340</v>
      </c>
      <c r="C182" s="58" t="s">
        <v>146</v>
      </c>
      <c r="D182" s="58" t="s">
        <v>541</v>
      </c>
      <c r="E182" s="58" t="s">
        <v>135</v>
      </c>
      <c r="F182" s="59">
        <v>100000</v>
      </c>
      <c r="G182" s="59">
        <v>0</v>
      </c>
      <c r="H182" s="6">
        <f t="shared" si="5"/>
        <v>0</v>
      </c>
    </row>
    <row r="183" spans="1:8" ht="25.5">
      <c r="A183" s="44">
        <f t="shared" si="4"/>
        <v>172</v>
      </c>
      <c r="B183" s="57" t="s">
        <v>289</v>
      </c>
      <c r="C183" s="58" t="s">
        <v>146</v>
      </c>
      <c r="D183" s="58" t="s">
        <v>541</v>
      </c>
      <c r="E183" s="58" t="s">
        <v>203</v>
      </c>
      <c r="F183" s="59">
        <v>82500</v>
      </c>
      <c r="G183" s="59">
        <v>0</v>
      </c>
      <c r="H183" s="6">
        <f t="shared" si="5"/>
        <v>0</v>
      </c>
    </row>
    <row r="184" spans="1:8" ht="12.75">
      <c r="A184" s="44">
        <f t="shared" si="4"/>
        <v>173</v>
      </c>
      <c r="B184" s="57" t="s">
        <v>339</v>
      </c>
      <c r="C184" s="58" t="s">
        <v>146</v>
      </c>
      <c r="D184" s="58" t="s">
        <v>541</v>
      </c>
      <c r="E184" s="58" t="s">
        <v>272</v>
      </c>
      <c r="F184" s="59">
        <v>17500</v>
      </c>
      <c r="G184" s="59">
        <v>0</v>
      </c>
      <c r="H184" s="6">
        <f t="shared" si="5"/>
        <v>0</v>
      </c>
    </row>
    <row r="185" spans="1:8" ht="25.5">
      <c r="A185" s="44">
        <f t="shared" si="4"/>
        <v>174</v>
      </c>
      <c r="B185" s="57" t="s">
        <v>341</v>
      </c>
      <c r="C185" s="58" t="s">
        <v>146</v>
      </c>
      <c r="D185" s="58" t="s">
        <v>542</v>
      </c>
      <c r="E185" s="58" t="s">
        <v>135</v>
      </c>
      <c r="F185" s="59">
        <v>240000</v>
      </c>
      <c r="G185" s="59">
        <v>6272.25</v>
      </c>
      <c r="H185" s="6">
        <f t="shared" si="5"/>
        <v>0.026134375</v>
      </c>
    </row>
    <row r="186" spans="1:8" ht="38.25">
      <c r="A186" s="44">
        <f t="shared" si="4"/>
        <v>175</v>
      </c>
      <c r="B186" s="57" t="s">
        <v>475</v>
      </c>
      <c r="C186" s="58" t="s">
        <v>146</v>
      </c>
      <c r="D186" s="58" t="s">
        <v>542</v>
      </c>
      <c r="E186" s="58" t="s">
        <v>209</v>
      </c>
      <c r="F186" s="59">
        <v>240000</v>
      </c>
      <c r="G186" s="59">
        <v>6272.25</v>
      </c>
      <c r="H186" s="6">
        <f t="shared" si="5"/>
        <v>0.026134375</v>
      </c>
    </row>
    <row r="187" spans="1:8" ht="25.5">
      <c r="A187" s="44">
        <f t="shared" si="4"/>
        <v>176</v>
      </c>
      <c r="B187" s="57" t="s">
        <v>342</v>
      </c>
      <c r="C187" s="58" t="s">
        <v>146</v>
      </c>
      <c r="D187" s="58" t="s">
        <v>543</v>
      </c>
      <c r="E187" s="58" t="s">
        <v>135</v>
      </c>
      <c r="F187" s="59">
        <v>277000</v>
      </c>
      <c r="G187" s="59">
        <v>202980</v>
      </c>
      <c r="H187" s="6">
        <f t="shared" si="5"/>
        <v>0.7327797833935018</v>
      </c>
    </row>
    <row r="188" spans="1:8" ht="38.25">
      <c r="A188" s="44">
        <f t="shared" si="4"/>
        <v>177</v>
      </c>
      <c r="B188" s="57" t="s">
        <v>475</v>
      </c>
      <c r="C188" s="58" t="s">
        <v>146</v>
      </c>
      <c r="D188" s="58" t="s">
        <v>543</v>
      </c>
      <c r="E188" s="58" t="s">
        <v>209</v>
      </c>
      <c r="F188" s="59">
        <v>277000</v>
      </c>
      <c r="G188" s="59">
        <v>202980</v>
      </c>
      <c r="H188" s="6">
        <f t="shared" si="5"/>
        <v>0.7327797833935018</v>
      </c>
    </row>
    <row r="189" spans="1:8" ht="25.5">
      <c r="A189" s="44">
        <f t="shared" si="4"/>
        <v>178</v>
      </c>
      <c r="B189" s="57" t="s">
        <v>343</v>
      </c>
      <c r="C189" s="58" t="s">
        <v>146</v>
      </c>
      <c r="D189" s="58" t="s">
        <v>544</v>
      </c>
      <c r="E189" s="58" t="s">
        <v>135</v>
      </c>
      <c r="F189" s="59">
        <v>180000</v>
      </c>
      <c r="G189" s="59">
        <v>70000</v>
      </c>
      <c r="H189" s="6">
        <f t="shared" si="5"/>
        <v>0.3888888888888889</v>
      </c>
    </row>
    <row r="190" spans="1:8" ht="25.5">
      <c r="A190" s="44">
        <f t="shared" si="4"/>
        <v>179</v>
      </c>
      <c r="B190" s="57" t="s">
        <v>289</v>
      </c>
      <c r="C190" s="58" t="s">
        <v>146</v>
      </c>
      <c r="D190" s="58" t="s">
        <v>544</v>
      </c>
      <c r="E190" s="58" t="s">
        <v>203</v>
      </c>
      <c r="F190" s="59">
        <v>180000</v>
      </c>
      <c r="G190" s="59">
        <v>70000</v>
      </c>
      <c r="H190" s="6">
        <f t="shared" si="5"/>
        <v>0.3888888888888889</v>
      </c>
    </row>
    <row r="191" spans="1:8" ht="25.5">
      <c r="A191" s="44">
        <f t="shared" si="4"/>
        <v>180</v>
      </c>
      <c r="B191" s="57" t="s">
        <v>344</v>
      </c>
      <c r="C191" s="58" t="s">
        <v>146</v>
      </c>
      <c r="D191" s="58" t="s">
        <v>545</v>
      </c>
      <c r="E191" s="58" t="s">
        <v>135</v>
      </c>
      <c r="F191" s="59">
        <v>85000</v>
      </c>
      <c r="G191" s="59">
        <v>10000</v>
      </c>
      <c r="H191" s="6">
        <f t="shared" si="5"/>
        <v>0.11764705882352941</v>
      </c>
    </row>
    <row r="192" spans="1:8" ht="25.5">
      <c r="A192" s="44">
        <f t="shared" si="4"/>
        <v>181</v>
      </c>
      <c r="B192" s="57" t="s">
        <v>289</v>
      </c>
      <c r="C192" s="58" t="s">
        <v>146</v>
      </c>
      <c r="D192" s="58" t="s">
        <v>545</v>
      </c>
      <c r="E192" s="58" t="s">
        <v>203</v>
      </c>
      <c r="F192" s="59">
        <v>85000</v>
      </c>
      <c r="G192" s="59">
        <v>10000</v>
      </c>
      <c r="H192" s="6">
        <f t="shared" si="5"/>
        <v>0.11764705882352941</v>
      </c>
    </row>
    <row r="193" spans="1:8" ht="25.5">
      <c r="A193" s="44">
        <f t="shared" si="4"/>
        <v>182</v>
      </c>
      <c r="B193" s="57" t="s">
        <v>546</v>
      </c>
      <c r="C193" s="58" t="s">
        <v>146</v>
      </c>
      <c r="D193" s="58" t="s">
        <v>547</v>
      </c>
      <c r="E193" s="58" t="s">
        <v>135</v>
      </c>
      <c r="F193" s="59">
        <v>200000</v>
      </c>
      <c r="G193" s="59">
        <v>200000</v>
      </c>
      <c r="H193" s="6">
        <f t="shared" si="5"/>
        <v>1</v>
      </c>
    </row>
    <row r="194" spans="1:8" ht="38.25">
      <c r="A194" s="44">
        <f t="shared" si="4"/>
        <v>183</v>
      </c>
      <c r="B194" s="57" t="s">
        <v>475</v>
      </c>
      <c r="C194" s="58" t="s">
        <v>146</v>
      </c>
      <c r="D194" s="58" t="s">
        <v>547</v>
      </c>
      <c r="E194" s="58" t="s">
        <v>209</v>
      </c>
      <c r="F194" s="59">
        <v>200000</v>
      </c>
      <c r="G194" s="59">
        <v>200000</v>
      </c>
      <c r="H194" s="6">
        <f t="shared" si="5"/>
        <v>1</v>
      </c>
    </row>
    <row r="195" spans="1:8" ht="12.75">
      <c r="A195" s="44">
        <f t="shared" si="4"/>
        <v>184</v>
      </c>
      <c r="B195" s="57" t="s">
        <v>285</v>
      </c>
      <c r="C195" s="58" t="s">
        <v>146</v>
      </c>
      <c r="D195" s="58" t="s">
        <v>452</v>
      </c>
      <c r="E195" s="58" t="s">
        <v>135</v>
      </c>
      <c r="F195" s="59">
        <v>662400</v>
      </c>
      <c r="G195" s="59">
        <v>233232</v>
      </c>
      <c r="H195" s="6">
        <f t="shared" si="5"/>
        <v>0.3521014492753623</v>
      </c>
    </row>
    <row r="196" spans="1:8" ht="38.25">
      <c r="A196" s="44">
        <f t="shared" si="4"/>
        <v>185</v>
      </c>
      <c r="B196" s="57" t="s">
        <v>548</v>
      </c>
      <c r="C196" s="58" t="s">
        <v>146</v>
      </c>
      <c r="D196" s="58" t="s">
        <v>549</v>
      </c>
      <c r="E196" s="58" t="s">
        <v>135</v>
      </c>
      <c r="F196" s="59">
        <v>662400</v>
      </c>
      <c r="G196" s="59">
        <v>233232</v>
      </c>
      <c r="H196" s="6">
        <f t="shared" si="5"/>
        <v>0.3521014492753623</v>
      </c>
    </row>
    <row r="197" spans="1:8" ht="25.5">
      <c r="A197" s="44">
        <f t="shared" si="4"/>
        <v>186</v>
      </c>
      <c r="B197" s="57" t="s">
        <v>289</v>
      </c>
      <c r="C197" s="58" t="s">
        <v>146</v>
      </c>
      <c r="D197" s="58" t="s">
        <v>549</v>
      </c>
      <c r="E197" s="58" t="s">
        <v>203</v>
      </c>
      <c r="F197" s="59">
        <v>662400</v>
      </c>
      <c r="G197" s="59">
        <v>233232</v>
      </c>
      <c r="H197" s="6">
        <f t="shared" si="5"/>
        <v>0.3521014492753623</v>
      </c>
    </row>
    <row r="198" spans="1:8" ht="12.75">
      <c r="A198" s="44">
        <f t="shared" si="4"/>
        <v>187</v>
      </c>
      <c r="B198" s="57" t="s">
        <v>181</v>
      </c>
      <c r="C198" s="58" t="s">
        <v>147</v>
      </c>
      <c r="D198" s="58" t="s">
        <v>451</v>
      </c>
      <c r="E198" s="58" t="s">
        <v>135</v>
      </c>
      <c r="F198" s="59">
        <v>6578650</v>
      </c>
      <c r="G198" s="59">
        <v>349165.2</v>
      </c>
      <c r="H198" s="6">
        <f t="shared" si="5"/>
        <v>0.05307550941302547</v>
      </c>
    </row>
    <row r="199" spans="1:8" ht="38.25">
      <c r="A199" s="44">
        <f t="shared" si="4"/>
        <v>188</v>
      </c>
      <c r="B199" s="57" t="s">
        <v>322</v>
      </c>
      <c r="C199" s="58" t="s">
        <v>147</v>
      </c>
      <c r="D199" s="58" t="s">
        <v>493</v>
      </c>
      <c r="E199" s="58" t="s">
        <v>135</v>
      </c>
      <c r="F199" s="59">
        <v>2928650</v>
      </c>
      <c r="G199" s="59">
        <v>349165.2</v>
      </c>
      <c r="H199" s="6">
        <f t="shared" si="5"/>
        <v>0.11922394277226708</v>
      </c>
    </row>
    <row r="200" spans="1:8" ht="63.75">
      <c r="A200" s="44">
        <f t="shared" si="4"/>
        <v>189</v>
      </c>
      <c r="B200" s="57" t="s">
        <v>326</v>
      </c>
      <c r="C200" s="58" t="s">
        <v>147</v>
      </c>
      <c r="D200" s="58" t="s">
        <v>660</v>
      </c>
      <c r="E200" s="58" t="s">
        <v>135</v>
      </c>
      <c r="F200" s="59">
        <v>2928650</v>
      </c>
      <c r="G200" s="59">
        <v>349165.2</v>
      </c>
      <c r="H200" s="6">
        <f t="shared" si="5"/>
        <v>0.11922394277226708</v>
      </c>
    </row>
    <row r="201" spans="1:8" ht="51">
      <c r="A201" s="44">
        <f t="shared" si="4"/>
        <v>190</v>
      </c>
      <c r="B201" s="57" t="s">
        <v>345</v>
      </c>
      <c r="C201" s="58" t="s">
        <v>147</v>
      </c>
      <c r="D201" s="58" t="s">
        <v>550</v>
      </c>
      <c r="E201" s="58" t="s">
        <v>135</v>
      </c>
      <c r="F201" s="59">
        <v>2928650</v>
      </c>
      <c r="G201" s="59">
        <v>349165.2</v>
      </c>
      <c r="H201" s="6">
        <f t="shared" si="5"/>
        <v>0.11922394277226708</v>
      </c>
    </row>
    <row r="202" spans="1:8" ht="12.75">
      <c r="A202" s="44">
        <f t="shared" si="4"/>
        <v>191</v>
      </c>
      <c r="B202" s="57" t="s">
        <v>312</v>
      </c>
      <c r="C202" s="58" t="s">
        <v>147</v>
      </c>
      <c r="D202" s="58" t="s">
        <v>550</v>
      </c>
      <c r="E202" s="58" t="s">
        <v>204</v>
      </c>
      <c r="F202" s="59">
        <v>160493</v>
      </c>
      <c r="G202" s="59">
        <v>102288.2</v>
      </c>
      <c r="H202" s="6">
        <f t="shared" si="5"/>
        <v>0.637337453969955</v>
      </c>
    </row>
    <row r="203" spans="1:8" ht="25.5">
      <c r="A203" s="44">
        <f t="shared" si="4"/>
        <v>192</v>
      </c>
      <c r="B203" s="57" t="s">
        <v>289</v>
      </c>
      <c r="C203" s="58" t="s">
        <v>147</v>
      </c>
      <c r="D203" s="58" t="s">
        <v>550</v>
      </c>
      <c r="E203" s="58" t="s">
        <v>203</v>
      </c>
      <c r="F203" s="59">
        <v>2768157</v>
      </c>
      <c r="G203" s="59">
        <v>246877</v>
      </c>
      <c r="H203" s="6">
        <f t="shared" si="5"/>
        <v>0.08918460910996016</v>
      </c>
    </row>
    <row r="204" spans="1:8" ht="12.75">
      <c r="A204" s="44">
        <f t="shared" si="4"/>
        <v>193</v>
      </c>
      <c r="B204" s="57" t="s">
        <v>285</v>
      </c>
      <c r="C204" s="58" t="s">
        <v>147</v>
      </c>
      <c r="D204" s="58" t="s">
        <v>452</v>
      </c>
      <c r="E204" s="58" t="s">
        <v>135</v>
      </c>
      <c r="F204" s="59">
        <v>3650000</v>
      </c>
      <c r="G204" s="59">
        <v>0</v>
      </c>
      <c r="H204" s="6">
        <f t="shared" si="5"/>
        <v>0</v>
      </c>
    </row>
    <row r="205" spans="1:8" ht="12.75">
      <c r="A205" s="44">
        <f t="shared" si="4"/>
        <v>194</v>
      </c>
      <c r="B205" s="57" t="s">
        <v>738</v>
      </c>
      <c r="C205" s="58" t="s">
        <v>147</v>
      </c>
      <c r="D205" s="58" t="s">
        <v>739</v>
      </c>
      <c r="E205" s="58" t="s">
        <v>135</v>
      </c>
      <c r="F205" s="59">
        <v>3650000</v>
      </c>
      <c r="G205" s="59">
        <v>0</v>
      </c>
      <c r="H205" s="6">
        <f t="shared" si="5"/>
        <v>0</v>
      </c>
    </row>
    <row r="206" spans="1:8" ht="25.5">
      <c r="A206" s="44">
        <f aca="true" t="shared" si="6" ref="A206:A269">A205+1</f>
        <v>195</v>
      </c>
      <c r="B206" s="57" t="s">
        <v>289</v>
      </c>
      <c r="C206" s="58" t="s">
        <v>147</v>
      </c>
      <c r="D206" s="58" t="s">
        <v>739</v>
      </c>
      <c r="E206" s="58" t="s">
        <v>203</v>
      </c>
      <c r="F206" s="59">
        <v>3650000</v>
      </c>
      <c r="G206" s="59">
        <v>0</v>
      </c>
      <c r="H206" s="6">
        <f aca="true" t="shared" si="7" ref="H206:H267">G206/F206</f>
        <v>0</v>
      </c>
    </row>
    <row r="207" spans="1:8" ht="12.75">
      <c r="A207" s="44">
        <f t="shared" si="6"/>
        <v>196</v>
      </c>
      <c r="B207" s="57" t="s">
        <v>182</v>
      </c>
      <c r="C207" s="58" t="s">
        <v>148</v>
      </c>
      <c r="D207" s="58" t="s">
        <v>451</v>
      </c>
      <c r="E207" s="58" t="s">
        <v>135</v>
      </c>
      <c r="F207" s="59">
        <v>3858470</v>
      </c>
      <c r="G207" s="59">
        <v>2232983</v>
      </c>
      <c r="H207" s="6">
        <f t="shared" si="7"/>
        <v>0.5787223951462627</v>
      </c>
    </row>
    <row r="208" spans="1:8" ht="38.25">
      <c r="A208" s="44">
        <f t="shared" si="6"/>
        <v>197</v>
      </c>
      <c r="B208" s="57" t="s">
        <v>296</v>
      </c>
      <c r="C208" s="58" t="s">
        <v>148</v>
      </c>
      <c r="D208" s="58" t="s">
        <v>539</v>
      </c>
      <c r="E208" s="58" t="s">
        <v>135</v>
      </c>
      <c r="F208" s="59">
        <v>3858470</v>
      </c>
      <c r="G208" s="59">
        <v>2232983</v>
      </c>
      <c r="H208" s="6">
        <f t="shared" si="7"/>
        <v>0.5787223951462627</v>
      </c>
    </row>
    <row r="209" spans="1:8" ht="25.5">
      <c r="A209" s="44">
        <f t="shared" si="6"/>
        <v>198</v>
      </c>
      <c r="B209" s="57" t="s">
        <v>346</v>
      </c>
      <c r="C209" s="58" t="s">
        <v>148</v>
      </c>
      <c r="D209" s="58" t="s">
        <v>663</v>
      </c>
      <c r="E209" s="58" t="s">
        <v>135</v>
      </c>
      <c r="F209" s="59">
        <v>3858470</v>
      </c>
      <c r="G209" s="59">
        <v>2232983</v>
      </c>
      <c r="H209" s="6">
        <f t="shared" si="7"/>
        <v>0.5787223951462627</v>
      </c>
    </row>
    <row r="210" spans="1:8" ht="25.5">
      <c r="A210" s="44">
        <f t="shared" si="6"/>
        <v>199</v>
      </c>
      <c r="B210" s="57" t="s">
        <v>347</v>
      </c>
      <c r="C210" s="58" t="s">
        <v>148</v>
      </c>
      <c r="D210" s="58" t="s">
        <v>551</v>
      </c>
      <c r="E210" s="58" t="s">
        <v>135</v>
      </c>
      <c r="F210" s="59">
        <v>3858470</v>
      </c>
      <c r="G210" s="59">
        <v>2232983</v>
      </c>
      <c r="H210" s="6">
        <f t="shared" si="7"/>
        <v>0.5787223951462627</v>
      </c>
    </row>
    <row r="211" spans="1:8" ht="12.75">
      <c r="A211" s="44">
        <f t="shared" si="6"/>
        <v>200</v>
      </c>
      <c r="B211" s="57" t="s">
        <v>321</v>
      </c>
      <c r="C211" s="58" t="s">
        <v>148</v>
      </c>
      <c r="D211" s="58" t="s">
        <v>551</v>
      </c>
      <c r="E211" s="58" t="s">
        <v>210</v>
      </c>
      <c r="F211" s="59">
        <v>3858470</v>
      </c>
      <c r="G211" s="59">
        <v>2232983</v>
      </c>
      <c r="H211" s="6">
        <f t="shared" si="7"/>
        <v>0.5787223951462627</v>
      </c>
    </row>
    <row r="212" spans="1:8" ht="12.75">
      <c r="A212" s="44">
        <f t="shared" si="6"/>
        <v>201</v>
      </c>
      <c r="B212" s="57" t="s">
        <v>183</v>
      </c>
      <c r="C212" s="58" t="s">
        <v>149</v>
      </c>
      <c r="D212" s="58" t="s">
        <v>451</v>
      </c>
      <c r="E212" s="58" t="s">
        <v>135</v>
      </c>
      <c r="F212" s="59">
        <v>13140770</v>
      </c>
      <c r="G212" s="59">
        <v>3370762</v>
      </c>
      <c r="H212" s="6">
        <f t="shared" si="7"/>
        <v>0.25651175692139805</v>
      </c>
    </row>
    <row r="213" spans="1:8" ht="38.25">
      <c r="A213" s="44">
        <f t="shared" si="6"/>
        <v>202</v>
      </c>
      <c r="B213" s="57" t="s">
        <v>296</v>
      </c>
      <c r="C213" s="58" t="s">
        <v>149</v>
      </c>
      <c r="D213" s="58" t="s">
        <v>539</v>
      </c>
      <c r="E213" s="58" t="s">
        <v>135</v>
      </c>
      <c r="F213" s="59">
        <v>13140770</v>
      </c>
      <c r="G213" s="59">
        <v>3370762</v>
      </c>
      <c r="H213" s="6">
        <f t="shared" si="7"/>
        <v>0.25651175692139805</v>
      </c>
    </row>
    <row r="214" spans="1:8" ht="25.5">
      <c r="A214" s="44">
        <f t="shared" si="6"/>
        <v>203</v>
      </c>
      <c r="B214" s="57" t="s">
        <v>346</v>
      </c>
      <c r="C214" s="58" t="s">
        <v>149</v>
      </c>
      <c r="D214" s="58" t="s">
        <v>663</v>
      </c>
      <c r="E214" s="58" t="s">
        <v>135</v>
      </c>
      <c r="F214" s="59">
        <v>13140770</v>
      </c>
      <c r="G214" s="59">
        <v>3370762</v>
      </c>
      <c r="H214" s="6">
        <f t="shared" si="7"/>
        <v>0.25651175692139805</v>
      </c>
    </row>
    <row r="215" spans="1:8" ht="25.5">
      <c r="A215" s="44">
        <f t="shared" si="6"/>
        <v>204</v>
      </c>
      <c r="B215" s="57" t="s">
        <v>348</v>
      </c>
      <c r="C215" s="58" t="s">
        <v>149</v>
      </c>
      <c r="D215" s="58" t="s">
        <v>552</v>
      </c>
      <c r="E215" s="58" t="s">
        <v>135</v>
      </c>
      <c r="F215" s="59">
        <v>200000</v>
      </c>
      <c r="G215" s="59">
        <v>64162</v>
      </c>
      <c r="H215" s="6">
        <f t="shared" si="7"/>
        <v>0.32081</v>
      </c>
    </row>
    <row r="216" spans="1:8" ht="25.5">
      <c r="A216" s="44">
        <f t="shared" si="6"/>
        <v>205</v>
      </c>
      <c r="B216" s="57" t="s">
        <v>289</v>
      </c>
      <c r="C216" s="58" t="s">
        <v>149</v>
      </c>
      <c r="D216" s="58" t="s">
        <v>552</v>
      </c>
      <c r="E216" s="58" t="s">
        <v>203</v>
      </c>
      <c r="F216" s="59">
        <v>200000</v>
      </c>
      <c r="G216" s="59">
        <v>64162</v>
      </c>
      <c r="H216" s="6">
        <f t="shared" si="7"/>
        <v>0.32081</v>
      </c>
    </row>
    <row r="217" spans="1:8" ht="38.25">
      <c r="A217" s="44">
        <f t="shared" si="6"/>
        <v>206</v>
      </c>
      <c r="B217" s="57" t="s">
        <v>349</v>
      </c>
      <c r="C217" s="58" t="s">
        <v>149</v>
      </c>
      <c r="D217" s="58" t="s">
        <v>553</v>
      </c>
      <c r="E217" s="58" t="s">
        <v>135</v>
      </c>
      <c r="F217" s="59">
        <v>12940770</v>
      </c>
      <c r="G217" s="59">
        <v>3306600</v>
      </c>
      <c r="H217" s="6">
        <f t="shared" si="7"/>
        <v>0.25551802558889464</v>
      </c>
    </row>
    <row r="218" spans="1:8" ht="12.75">
      <c r="A218" s="44">
        <f t="shared" si="6"/>
        <v>207</v>
      </c>
      <c r="B218" s="57" t="s">
        <v>321</v>
      </c>
      <c r="C218" s="58" t="s">
        <v>149</v>
      </c>
      <c r="D218" s="58" t="s">
        <v>553</v>
      </c>
      <c r="E218" s="58" t="s">
        <v>210</v>
      </c>
      <c r="F218" s="59">
        <v>12940770</v>
      </c>
      <c r="G218" s="59">
        <v>3306600</v>
      </c>
      <c r="H218" s="6">
        <f t="shared" si="7"/>
        <v>0.25551802558889464</v>
      </c>
    </row>
    <row r="219" spans="1:8" ht="12.75">
      <c r="A219" s="44">
        <f t="shared" si="6"/>
        <v>208</v>
      </c>
      <c r="B219" s="57" t="s">
        <v>184</v>
      </c>
      <c r="C219" s="58" t="s">
        <v>150</v>
      </c>
      <c r="D219" s="58" t="s">
        <v>451</v>
      </c>
      <c r="E219" s="58" t="s">
        <v>135</v>
      </c>
      <c r="F219" s="59">
        <v>5985263</v>
      </c>
      <c r="G219" s="59">
        <v>2005000</v>
      </c>
      <c r="H219" s="6">
        <f t="shared" si="7"/>
        <v>0.33498945660366136</v>
      </c>
    </row>
    <row r="220" spans="1:8" ht="38.25">
      <c r="A220" s="44">
        <f t="shared" si="6"/>
        <v>209</v>
      </c>
      <c r="B220" s="57" t="s">
        <v>350</v>
      </c>
      <c r="C220" s="58" t="s">
        <v>150</v>
      </c>
      <c r="D220" s="58" t="s">
        <v>554</v>
      </c>
      <c r="E220" s="58" t="s">
        <v>135</v>
      </c>
      <c r="F220" s="59">
        <v>1512000</v>
      </c>
      <c r="G220" s="59">
        <v>890400</v>
      </c>
      <c r="H220" s="6">
        <f t="shared" si="7"/>
        <v>0.5888888888888889</v>
      </c>
    </row>
    <row r="221" spans="1:8" ht="25.5">
      <c r="A221" s="44">
        <f t="shared" si="6"/>
        <v>210</v>
      </c>
      <c r="B221" s="57" t="s">
        <v>351</v>
      </c>
      <c r="C221" s="58" t="s">
        <v>150</v>
      </c>
      <c r="D221" s="58" t="s">
        <v>664</v>
      </c>
      <c r="E221" s="58" t="s">
        <v>135</v>
      </c>
      <c r="F221" s="59">
        <v>14000</v>
      </c>
      <c r="G221" s="59">
        <v>0</v>
      </c>
      <c r="H221" s="6">
        <f t="shared" si="7"/>
        <v>0</v>
      </c>
    </row>
    <row r="222" spans="1:8" ht="38.25">
      <c r="A222" s="44">
        <f t="shared" si="6"/>
        <v>211</v>
      </c>
      <c r="B222" s="57" t="s">
        <v>352</v>
      </c>
      <c r="C222" s="58" t="s">
        <v>150</v>
      </c>
      <c r="D222" s="58" t="s">
        <v>555</v>
      </c>
      <c r="E222" s="58" t="s">
        <v>135</v>
      </c>
      <c r="F222" s="59">
        <v>14000</v>
      </c>
      <c r="G222" s="59">
        <v>0</v>
      </c>
      <c r="H222" s="6">
        <f t="shared" si="7"/>
        <v>0</v>
      </c>
    </row>
    <row r="223" spans="1:8" ht="25.5">
      <c r="A223" s="44">
        <f t="shared" si="6"/>
        <v>212</v>
      </c>
      <c r="B223" s="57" t="s">
        <v>289</v>
      </c>
      <c r="C223" s="58" t="s">
        <v>150</v>
      </c>
      <c r="D223" s="58" t="s">
        <v>555</v>
      </c>
      <c r="E223" s="58" t="s">
        <v>203</v>
      </c>
      <c r="F223" s="59">
        <v>14000</v>
      </c>
      <c r="G223" s="59">
        <v>0</v>
      </c>
      <c r="H223" s="6">
        <f t="shared" si="7"/>
        <v>0</v>
      </c>
    </row>
    <row r="224" spans="1:8" ht="25.5">
      <c r="A224" s="44">
        <f t="shared" si="6"/>
        <v>213</v>
      </c>
      <c r="B224" s="57" t="s">
        <v>353</v>
      </c>
      <c r="C224" s="58" t="s">
        <v>150</v>
      </c>
      <c r="D224" s="58" t="s">
        <v>665</v>
      </c>
      <c r="E224" s="58" t="s">
        <v>135</v>
      </c>
      <c r="F224" s="59">
        <v>1498000</v>
      </c>
      <c r="G224" s="59">
        <v>890400</v>
      </c>
      <c r="H224" s="6">
        <f t="shared" si="7"/>
        <v>0.594392523364486</v>
      </c>
    </row>
    <row r="225" spans="1:8" ht="51">
      <c r="A225" s="44">
        <f t="shared" si="6"/>
        <v>214</v>
      </c>
      <c r="B225" s="57" t="s">
        <v>354</v>
      </c>
      <c r="C225" s="58" t="s">
        <v>150</v>
      </c>
      <c r="D225" s="58" t="s">
        <v>556</v>
      </c>
      <c r="E225" s="58" t="s">
        <v>135</v>
      </c>
      <c r="F225" s="59">
        <v>210000</v>
      </c>
      <c r="G225" s="59">
        <v>210000</v>
      </c>
      <c r="H225" s="6">
        <f t="shared" si="7"/>
        <v>1</v>
      </c>
    </row>
    <row r="226" spans="1:8" ht="38.25">
      <c r="A226" s="44">
        <f t="shared" si="6"/>
        <v>215</v>
      </c>
      <c r="B226" s="57" t="s">
        <v>475</v>
      </c>
      <c r="C226" s="58" t="s">
        <v>150</v>
      </c>
      <c r="D226" s="58" t="s">
        <v>556</v>
      </c>
      <c r="E226" s="58" t="s">
        <v>209</v>
      </c>
      <c r="F226" s="59">
        <v>210000</v>
      </c>
      <c r="G226" s="59">
        <v>210000</v>
      </c>
      <c r="H226" s="6">
        <f t="shared" si="7"/>
        <v>1</v>
      </c>
    </row>
    <row r="227" spans="1:8" ht="38.25">
      <c r="A227" s="44">
        <f t="shared" si="6"/>
        <v>216</v>
      </c>
      <c r="B227" s="57" t="s">
        <v>355</v>
      </c>
      <c r="C227" s="58" t="s">
        <v>150</v>
      </c>
      <c r="D227" s="58" t="s">
        <v>557</v>
      </c>
      <c r="E227" s="58" t="s">
        <v>135</v>
      </c>
      <c r="F227" s="59">
        <v>600000</v>
      </c>
      <c r="G227" s="59">
        <v>600000</v>
      </c>
      <c r="H227" s="6">
        <f t="shared" si="7"/>
        <v>1</v>
      </c>
    </row>
    <row r="228" spans="1:8" ht="38.25">
      <c r="A228" s="44">
        <f t="shared" si="6"/>
        <v>217</v>
      </c>
      <c r="B228" s="57" t="s">
        <v>475</v>
      </c>
      <c r="C228" s="58" t="s">
        <v>150</v>
      </c>
      <c r="D228" s="58" t="s">
        <v>557</v>
      </c>
      <c r="E228" s="58" t="s">
        <v>209</v>
      </c>
      <c r="F228" s="59">
        <v>600000</v>
      </c>
      <c r="G228" s="59">
        <v>600000</v>
      </c>
      <c r="H228" s="6">
        <f t="shared" si="7"/>
        <v>1</v>
      </c>
    </row>
    <row r="229" spans="1:8" ht="51">
      <c r="A229" s="44">
        <f t="shared" si="6"/>
        <v>218</v>
      </c>
      <c r="B229" s="57" t="s">
        <v>356</v>
      </c>
      <c r="C229" s="58" t="s">
        <v>150</v>
      </c>
      <c r="D229" s="58" t="s">
        <v>558</v>
      </c>
      <c r="E229" s="58" t="s">
        <v>135</v>
      </c>
      <c r="F229" s="59">
        <v>20000</v>
      </c>
      <c r="G229" s="59">
        <v>12400</v>
      </c>
      <c r="H229" s="6">
        <f t="shared" si="7"/>
        <v>0.62</v>
      </c>
    </row>
    <row r="230" spans="1:8" ht="38.25">
      <c r="A230" s="44">
        <f t="shared" si="6"/>
        <v>219</v>
      </c>
      <c r="B230" s="57" t="s">
        <v>475</v>
      </c>
      <c r="C230" s="58" t="s">
        <v>150</v>
      </c>
      <c r="D230" s="58" t="s">
        <v>558</v>
      </c>
      <c r="E230" s="58" t="s">
        <v>209</v>
      </c>
      <c r="F230" s="59">
        <v>20000</v>
      </c>
      <c r="G230" s="59">
        <v>12400</v>
      </c>
      <c r="H230" s="6">
        <f t="shared" si="7"/>
        <v>0.62</v>
      </c>
    </row>
    <row r="231" spans="1:8" ht="25.5">
      <c r="A231" s="44">
        <f t="shared" si="6"/>
        <v>220</v>
      </c>
      <c r="B231" s="57" t="s">
        <v>357</v>
      </c>
      <c r="C231" s="58" t="s">
        <v>150</v>
      </c>
      <c r="D231" s="58" t="s">
        <v>559</v>
      </c>
      <c r="E231" s="58" t="s">
        <v>135</v>
      </c>
      <c r="F231" s="59">
        <v>62400</v>
      </c>
      <c r="G231" s="59">
        <v>62400</v>
      </c>
      <c r="H231" s="6">
        <f t="shared" si="7"/>
        <v>1</v>
      </c>
    </row>
    <row r="232" spans="1:8" ht="25.5">
      <c r="A232" s="44">
        <f t="shared" si="6"/>
        <v>221</v>
      </c>
      <c r="B232" s="57" t="s">
        <v>289</v>
      </c>
      <c r="C232" s="58" t="s">
        <v>150</v>
      </c>
      <c r="D232" s="58" t="s">
        <v>559</v>
      </c>
      <c r="E232" s="58" t="s">
        <v>203</v>
      </c>
      <c r="F232" s="59">
        <v>62400</v>
      </c>
      <c r="G232" s="59">
        <v>62400</v>
      </c>
      <c r="H232" s="6">
        <f t="shared" si="7"/>
        <v>1</v>
      </c>
    </row>
    <row r="233" spans="1:8" ht="63.75">
      <c r="A233" s="44">
        <f t="shared" si="6"/>
        <v>222</v>
      </c>
      <c r="B233" s="57" t="s">
        <v>358</v>
      </c>
      <c r="C233" s="58" t="s">
        <v>150</v>
      </c>
      <c r="D233" s="58" t="s">
        <v>560</v>
      </c>
      <c r="E233" s="58" t="s">
        <v>135</v>
      </c>
      <c r="F233" s="59">
        <v>5600</v>
      </c>
      <c r="G233" s="59">
        <v>5600</v>
      </c>
      <c r="H233" s="6">
        <f t="shared" si="7"/>
        <v>1</v>
      </c>
    </row>
    <row r="234" spans="1:8" ht="25.5">
      <c r="A234" s="44">
        <f t="shared" si="6"/>
        <v>223</v>
      </c>
      <c r="B234" s="57" t="s">
        <v>289</v>
      </c>
      <c r="C234" s="58" t="s">
        <v>150</v>
      </c>
      <c r="D234" s="58" t="s">
        <v>560</v>
      </c>
      <c r="E234" s="58" t="s">
        <v>203</v>
      </c>
      <c r="F234" s="59">
        <v>5600</v>
      </c>
      <c r="G234" s="59">
        <v>5600</v>
      </c>
      <c r="H234" s="6">
        <f t="shared" si="7"/>
        <v>1</v>
      </c>
    </row>
    <row r="235" spans="1:8" ht="51">
      <c r="A235" s="44">
        <f t="shared" si="6"/>
        <v>224</v>
      </c>
      <c r="B235" s="57" t="s">
        <v>561</v>
      </c>
      <c r="C235" s="58" t="s">
        <v>150</v>
      </c>
      <c r="D235" s="58" t="s">
        <v>562</v>
      </c>
      <c r="E235" s="58" t="s">
        <v>135</v>
      </c>
      <c r="F235" s="59">
        <v>600000</v>
      </c>
      <c r="G235" s="59">
        <v>0</v>
      </c>
      <c r="H235" s="6">
        <f t="shared" si="7"/>
        <v>0</v>
      </c>
    </row>
    <row r="236" spans="1:8" ht="38.25">
      <c r="A236" s="44">
        <f t="shared" si="6"/>
        <v>225</v>
      </c>
      <c r="B236" s="57" t="s">
        <v>475</v>
      </c>
      <c r="C236" s="58" t="s">
        <v>150</v>
      </c>
      <c r="D236" s="58" t="s">
        <v>562</v>
      </c>
      <c r="E236" s="58" t="s">
        <v>209</v>
      </c>
      <c r="F236" s="59">
        <v>600000</v>
      </c>
      <c r="G236" s="59">
        <v>0</v>
      </c>
      <c r="H236" s="6">
        <f t="shared" si="7"/>
        <v>0</v>
      </c>
    </row>
    <row r="237" spans="1:8" ht="38.25">
      <c r="A237" s="44">
        <f t="shared" si="6"/>
        <v>226</v>
      </c>
      <c r="B237" s="57" t="s">
        <v>296</v>
      </c>
      <c r="C237" s="58" t="s">
        <v>150</v>
      </c>
      <c r="D237" s="58" t="s">
        <v>539</v>
      </c>
      <c r="E237" s="58" t="s">
        <v>135</v>
      </c>
      <c r="F237" s="59">
        <v>45000</v>
      </c>
      <c r="G237" s="59">
        <v>44000</v>
      </c>
      <c r="H237" s="6">
        <f t="shared" si="7"/>
        <v>0.9777777777777777</v>
      </c>
    </row>
    <row r="238" spans="1:8" ht="51">
      <c r="A238" s="44">
        <f t="shared" si="6"/>
        <v>227</v>
      </c>
      <c r="B238" s="57" t="s">
        <v>359</v>
      </c>
      <c r="C238" s="58" t="s">
        <v>150</v>
      </c>
      <c r="D238" s="58" t="s">
        <v>666</v>
      </c>
      <c r="E238" s="58" t="s">
        <v>135</v>
      </c>
      <c r="F238" s="59">
        <v>45000</v>
      </c>
      <c r="G238" s="59">
        <v>44000</v>
      </c>
      <c r="H238" s="6">
        <f t="shared" si="7"/>
        <v>0.9777777777777777</v>
      </c>
    </row>
    <row r="239" spans="1:8" ht="25.5">
      <c r="A239" s="44">
        <f t="shared" si="6"/>
        <v>228</v>
      </c>
      <c r="B239" s="57" t="s">
        <v>360</v>
      </c>
      <c r="C239" s="58" t="s">
        <v>150</v>
      </c>
      <c r="D239" s="58" t="s">
        <v>563</v>
      </c>
      <c r="E239" s="58" t="s">
        <v>135</v>
      </c>
      <c r="F239" s="59">
        <v>5000</v>
      </c>
      <c r="G239" s="59">
        <v>4000</v>
      </c>
      <c r="H239" s="6">
        <f t="shared" si="7"/>
        <v>0.8</v>
      </c>
    </row>
    <row r="240" spans="1:8" ht="25.5">
      <c r="A240" s="44">
        <f t="shared" si="6"/>
        <v>229</v>
      </c>
      <c r="B240" s="57" t="s">
        <v>289</v>
      </c>
      <c r="C240" s="58" t="s">
        <v>150</v>
      </c>
      <c r="D240" s="58" t="s">
        <v>563</v>
      </c>
      <c r="E240" s="58" t="s">
        <v>203</v>
      </c>
      <c r="F240" s="59">
        <v>5000</v>
      </c>
      <c r="G240" s="59">
        <v>4000</v>
      </c>
      <c r="H240" s="6">
        <f t="shared" si="7"/>
        <v>0.8</v>
      </c>
    </row>
    <row r="241" spans="1:8" ht="12.75">
      <c r="A241" s="44">
        <f t="shared" si="6"/>
        <v>230</v>
      </c>
      <c r="B241" s="57" t="s">
        <v>361</v>
      </c>
      <c r="C241" s="58" t="s">
        <v>150</v>
      </c>
      <c r="D241" s="58" t="s">
        <v>564</v>
      </c>
      <c r="E241" s="58" t="s">
        <v>135</v>
      </c>
      <c r="F241" s="59">
        <v>40000</v>
      </c>
      <c r="G241" s="59">
        <v>40000</v>
      </c>
      <c r="H241" s="6">
        <f t="shared" si="7"/>
        <v>1</v>
      </c>
    </row>
    <row r="242" spans="1:8" ht="25.5">
      <c r="A242" s="44">
        <f t="shared" si="6"/>
        <v>231</v>
      </c>
      <c r="B242" s="57" t="s">
        <v>289</v>
      </c>
      <c r="C242" s="58" t="s">
        <v>150</v>
      </c>
      <c r="D242" s="58" t="s">
        <v>564</v>
      </c>
      <c r="E242" s="58" t="s">
        <v>203</v>
      </c>
      <c r="F242" s="59">
        <v>40000</v>
      </c>
      <c r="G242" s="59">
        <v>40000</v>
      </c>
      <c r="H242" s="6">
        <f t="shared" si="7"/>
        <v>1</v>
      </c>
    </row>
    <row r="243" spans="1:8" ht="51">
      <c r="A243" s="44">
        <f t="shared" si="6"/>
        <v>232</v>
      </c>
      <c r="B243" s="57" t="s">
        <v>315</v>
      </c>
      <c r="C243" s="58" t="s">
        <v>150</v>
      </c>
      <c r="D243" s="58" t="s">
        <v>483</v>
      </c>
      <c r="E243" s="58" t="s">
        <v>135</v>
      </c>
      <c r="F243" s="59">
        <v>3450363</v>
      </c>
      <c r="G243" s="59">
        <v>239400</v>
      </c>
      <c r="H243" s="6">
        <f t="shared" si="7"/>
        <v>0.06938400394393286</v>
      </c>
    </row>
    <row r="244" spans="1:8" ht="25.5">
      <c r="A244" s="44">
        <f t="shared" si="6"/>
        <v>233</v>
      </c>
      <c r="B244" s="57" t="s">
        <v>318</v>
      </c>
      <c r="C244" s="58" t="s">
        <v>150</v>
      </c>
      <c r="D244" s="58" t="s">
        <v>486</v>
      </c>
      <c r="E244" s="58" t="s">
        <v>135</v>
      </c>
      <c r="F244" s="59">
        <v>1599300</v>
      </c>
      <c r="G244" s="59">
        <v>171000</v>
      </c>
      <c r="H244" s="6">
        <f t="shared" si="7"/>
        <v>0.10692177827799662</v>
      </c>
    </row>
    <row r="245" spans="1:8" ht="25.5">
      <c r="A245" s="44">
        <f t="shared" si="6"/>
        <v>234</v>
      </c>
      <c r="B245" s="57" t="s">
        <v>289</v>
      </c>
      <c r="C245" s="58" t="s">
        <v>150</v>
      </c>
      <c r="D245" s="58" t="s">
        <v>486</v>
      </c>
      <c r="E245" s="58" t="s">
        <v>203</v>
      </c>
      <c r="F245" s="59">
        <v>1599300</v>
      </c>
      <c r="G245" s="59">
        <v>171000</v>
      </c>
      <c r="H245" s="6">
        <f t="shared" si="7"/>
        <v>0.10692177827799662</v>
      </c>
    </row>
    <row r="246" spans="1:8" ht="63.75">
      <c r="A246" s="44">
        <f t="shared" si="6"/>
        <v>235</v>
      </c>
      <c r="B246" s="57" t="s">
        <v>831</v>
      </c>
      <c r="C246" s="58" t="s">
        <v>150</v>
      </c>
      <c r="D246" s="58" t="s">
        <v>565</v>
      </c>
      <c r="E246" s="58" t="s">
        <v>135</v>
      </c>
      <c r="F246" s="59">
        <v>1500000</v>
      </c>
      <c r="G246" s="59">
        <v>68400</v>
      </c>
      <c r="H246" s="6">
        <f t="shared" si="7"/>
        <v>0.0456</v>
      </c>
    </row>
    <row r="247" spans="1:8" ht="12.75">
      <c r="A247" s="44">
        <f t="shared" si="6"/>
        <v>236</v>
      </c>
      <c r="B247" s="57" t="s">
        <v>321</v>
      </c>
      <c r="C247" s="58" t="s">
        <v>150</v>
      </c>
      <c r="D247" s="58" t="s">
        <v>565</v>
      </c>
      <c r="E247" s="58" t="s">
        <v>210</v>
      </c>
      <c r="F247" s="59">
        <v>1500000</v>
      </c>
      <c r="G247" s="59">
        <v>68400</v>
      </c>
      <c r="H247" s="6">
        <f t="shared" si="7"/>
        <v>0.0456</v>
      </c>
    </row>
    <row r="248" spans="1:8" ht="63.75">
      <c r="A248" s="44">
        <f t="shared" si="6"/>
        <v>237</v>
      </c>
      <c r="B248" s="57" t="s">
        <v>832</v>
      </c>
      <c r="C248" s="58" t="s">
        <v>150</v>
      </c>
      <c r="D248" s="58" t="s">
        <v>833</v>
      </c>
      <c r="E248" s="58" t="s">
        <v>135</v>
      </c>
      <c r="F248" s="59">
        <v>351063</v>
      </c>
      <c r="G248" s="59">
        <v>0</v>
      </c>
      <c r="H248" s="6">
        <f t="shared" si="7"/>
        <v>0</v>
      </c>
    </row>
    <row r="249" spans="1:8" ht="12.75">
      <c r="A249" s="44">
        <f t="shared" si="6"/>
        <v>238</v>
      </c>
      <c r="B249" s="57" t="s">
        <v>321</v>
      </c>
      <c r="C249" s="58" t="s">
        <v>150</v>
      </c>
      <c r="D249" s="58" t="s">
        <v>833</v>
      </c>
      <c r="E249" s="58" t="s">
        <v>210</v>
      </c>
      <c r="F249" s="59">
        <v>351063</v>
      </c>
      <c r="G249" s="59">
        <v>0</v>
      </c>
      <c r="H249" s="6">
        <f t="shared" si="7"/>
        <v>0</v>
      </c>
    </row>
    <row r="250" spans="1:8" ht="12.75">
      <c r="A250" s="44">
        <f t="shared" si="6"/>
        <v>239</v>
      </c>
      <c r="B250" s="57" t="s">
        <v>285</v>
      </c>
      <c r="C250" s="58" t="s">
        <v>150</v>
      </c>
      <c r="D250" s="58" t="s">
        <v>452</v>
      </c>
      <c r="E250" s="58" t="s">
        <v>135</v>
      </c>
      <c r="F250" s="59">
        <v>977900</v>
      </c>
      <c r="G250" s="59">
        <v>831200</v>
      </c>
      <c r="H250" s="6">
        <f t="shared" si="7"/>
        <v>0.8499846610082831</v>
      </c>
    </row>
    <row r="251" spans="1:8" ht="38.25">
      <c r="A251" s="44">
        <f t="shared" si="6"/>
        <v>240</v>
      </c>
      <c r="B251" s="57" t="s">
        <v>566</v>
      </c>
      <c r="C251" s="58" t="s">
        <v>150</v>
      </c>
      <c r="D251" s="58" t="s">
        <v>567</v>
      </c>
      <c r="E251" s="58" t="s">
        <v>135</v>
      </c>
      <c r="F251" s="59">
        <v>977900</v>
      </c>
      <c r="G251" s="59">
        <v>831200</v>
      </c>
      <c r="H251" s="6">
        <f t="shared" si="7"/>
        <v>0.8499846610082831</v>
      </c>
    </row>
    <row r="252" spans="1:8" ht="25.5">
      <c r="A252" s="44">
        <f t="shared" si="6"/>
        <v>241</v>
      </c>
      <c r="B252" s="57" t="s">
        <v>289</v>
      </c>
      <c r="C252" s="58" t="s">
        <v>150</v>
      </c>
      <c r="D252" s="58" t="s">
        <v>567</v>
      </c>
      <c r="E252" s="58" t="s">
        <v>203</v>
      </c>
      <c r="F252" s="59">
        <v>977900</v>
      </c>
      <c r="G252" s="59">
        <v>831200</v>
      </c>
      <c r="H252" s="6">
        <f t="shared" si="7"/>
        <v>0.8499846610082831</v>
      </c>
    </row>
    <row r="253" spans="1:8" ht="12.75">
      <c r="A253" s="53">
        <f t="shared" si="6"/>
        <v>242</v>
      </c>
      <c r="B253" s="60" t="s">
        <v>185</v>
      </c>
      <c r="C253" s="61" t="s">
        <v>151</v>
      </c>
      <c r="D253" s="61" t="s">
        <v>451</v>
      </c>
      <c r="E253" s="61" t="s">
        <v>135</v>
      </c>
      <c r="F253" s="62">
        <v>34415232</v>
      </c>
      <c r="G253" s="62">
        <v>21151188.34</v>
      </c>
      <c r="H253" s="7">
        <f t="shared" si="7"/>
        <v>0.6145879923168904</v>
      </c>
    </row>
    <row r="254" spans="1:8" ht="12.75">
      <c r="A254" s="44">
        <f t="shared" si="6"/>
        <v>243</v>
      </c>
      <c r="B254" s="57" t="s">
        <v>186</v>
      </c>
      <c r="C254" s="58" t="s">
        <v>152</v>
      </c>
      <c r="D254" s="58" t="s">
        <v>451</v>
      </c>
      <c r="E254" s="58" t="s">
        <v>135</v>
      </c>
      <c r="F254" s="59">
        <v>33815232</v>
      </c>
      <c r="G254" s="59">
        <v>20551188.34</v>
      </c>
      <c r="H254" s="6">
        <f t="shared" si="7"/>
        <v>0.6077494408437003</v>
      </c>
    </row>
    <row r="255" spans="1:8" ht="38.25">
      <c r="A255" s="44">
        <f t="shared" si="6"/>
        <v>244</v>
      </c>
      <c r="B255" s="57" t="s">
        <v>296</v>
      </c>
      <c r="C255" s="58" t="s">
        <v>152</v>
      </c>
      <c r="D255" s="58" t="s">
        <v>539</v>
      </c>
      <c r="E255" s="58" t="s">
        <v>135</v>
      </c>
      <c r="F255" s="59">
        <v>27995232</v>
      </c>
      <c r="G255" s="59">
        <v>14731188.34</v>
      </c>
      <c r="H255" s="6">
        <f t="shared" si="7"/>
        <v>0.5262034742201814</v>
      </c>
    </row>
    <row r="256" spans="1:8" ht="25.5">
      <c r="A256" s="44">
        <f t="shared" si="6"/>
        <v>245</v>
      </c>
      <c r="B256" s="57" t="s">
        <v>362</v>
      </c>
      <c r="C256" s="58" t="s">
        <v>152</v>
      </c>
      <c r="D256" s="58" t="s">
        <v>667</v>
      </c>
      <c r="E256" s="58" t="s">
        <v>135</v>
      </c>
      <c r="F256" s="59">
        <v>27995232</v>
      </c>
      <c r="G256" s="59">
        <v>14731188.34</v>
      </c>
      <c r="H256" s="6">
        <f t="shared" si="7"/>
        <v>0.5262034742201814</v>
      </c>
    </row>
    <row r="257" spans="1:8" ht="25.5">
      <c r="A257" s="44">
        <f t="shared" si="6"/>
        <v>246</v>
      </c>
      <c r="B257" s="57" t="s">
        <v>363</v>
      </c>
      <c r="C257" s="58" t="s">
        <v>152</v>
      </c>
      <c r="D257" s="58" t="s">
        <v>568</v>
      </c>
      <c r="E257" s="58" t="s">
        <v>135</v>
      </c>
      <c r="F257" s="59">
        <v>3667059</v>
      </c>
      <c r="G257" s="59">
        <v>0</v>
      </c>
      <c r="H257" s="6">
        <f t="shared" si="7"/>
        <v>0</v>
      </c>
    </row>
    <row r="258" spans="1:8" ht="12.75">
      <c r="A258" s="44">
        <f t="shared" si="6"/>
        <v>247</v>
      </c>
      <c r="B258" s="57" t="s">
        <v>321</v>
      </c>
      <c r="C258" s="58" t="s">
        <v>152</v>
      </c>
      <c r="D258" s="58" t="s">
        <v>568</v>
      </c>
      <c r="E258" s="58" t="s">
        <v>210</v>
      </c>
      <c r="F258" s="59">
        <v>3667059</v>
      </c>
      <c r="G258" s="59">
        <v>0</v>
      </c>
      <c r="H258" s="6">
        <f t="shared" si="7"/>
        <v>0</v>
      </c>
    </row>
    <row r="259" spans="1:8" ht="38.25">
      <c r="A259" s="44">
        <f t="shared" si="6"/>
        <v>248</v>
      </c>
      <c r="B259" s="57" t="s">
        <v>364</v>
      </c>
      <c r="C259" s="58" t="s">
        <v>152</v>
      </c>
      <c r="D259" s="58" t="s">
        <v>569</v>
      </c>
      <c r="E259" s="58" t="s">
        <v>135</v>
      </c>
      <c r="F259" s="59">
        <v>19517520</v>
      </c>
      <c r="G259" s="59">
        <v>9920536</v>
      </c>
      <c r="H259" s="6">
        <f t="shared" si="7"/>
        <v>0.5082887579979424</v>
      </c>
    </row>
    <row r="260" spans="1:8" ht="12.75">
      <c r="A260" s="44">
        <f t="shared" si="6"/>
        <v>249</v>
      </c>
      <c r="B260" s="57" t="s">
        <v>321</v>
      </c>
      <c r="C260" s="58" t="s">
        <v>152</v>
      </c>
      <c r="D260" s="58" t="s">
        <v>569</v>
      </c>
      <c r="E260" s="58" t="s">
        <v>210</v>
      </c>
      <c r="F260" s="59">
        <v>19517520</v>
      </c>
      <c r="G260" s="59">
        <v>9920536</v>
      </c>
      <c r="H260" s="6">
        <f t="shared" si="7"/>
        <v>0.5082887579979424</v>
      </c>
    </row>
    <row r="261" spans="1:8" ht="25.5">
      <c r="A261" s="44">
        <f t="shared" si="6"/>
        <v>250</v>
      </c>
      <c r="B261" s="57" t="s">
        <v>733</v>
      </c>
      <c r="C261" s="58" t="s">
        <v>152</v>
      </c>
      <c r="D261" s="58" t="s">
        <v>734</v>
      </c>
      <c r="E261" s="58" t="s">
        <v>135</v>
      </c>
      <c r="F261" s="59">
        <v>1286000</v>
      </c>
      <c r="G261" s="59">
        <v>1286000</v>
      </c>
      <c r="H261" s="6">
        <f t="shared" si="7"/>
        <v>1</v>
      </c>
    </row>
    <row r="262" spans="1:8" ht="12.75">
      <c r="A262" s="44">
        <f t="shared" si="6"/>
        <v>251</v>
      </c>
      <c r="B262" s="57" t="s">
        <v>321</v>
      </c>
      <c r="C262" s="58" t="s">
        <v>152</v>
      </c>
      <c r="D262" s="58" t="s">
        <v>734</v>
      </c>
      <c r="E262" s="58" t="s">
        <v>210</v>
      </c>
      <c r="F262" s="59">
        <v>1286000</v>
      </c>
      <c r="G262" s="59">
        <v>1286000</v>
      </c>
      <c r="H262" s="6">
        <f t="shared" si="7"/>
        <v>1</v>
      </c>
    </row>
    <row r="263" spans="1:8" ht="25.5">
      <c r="A263" s="44">
        <f t="shared" si="6"/>
        <v>252</v>
      </c>
      <c r="B263" s="57" t="s">
        <v>570</v>
      </c>
      <c r="C263" s="58" t="s">
        <v>152</v>
      </c>
      <c r="D263" s="58" t="s">
        <v>735</v>
      </c>
      <c r="E263" s="58" t="s">
        <v>135</v>
      </c>
      <c r="F263" s="59">
        <v>3321730</v>
      </c>
      <c r="G263" s="59">
        <v>3321730</v>
      </c>
      <c r="H263" s="6">
        <f t="shared" si="7"/>
        <v>1</v>
      </c>
    </row>
    <row r="264" spans="1:8" ht="12.75">
      <c r="A264" s="44">
        <f t="shared" si="6"/>
        <v>253</v>
      </c>
      <c r="B264" s="57" t="s">
        <v>321</v>
      </c>
      <c r="C264" s="58" t="s">
        <v>152</v>
      </c>
      <c r="D264" s="58" t="s">
        <v>735</v>
      </c>
      <c r="E264" s="58" t="s">
        <v>210</v>
      </c>
      <c r="F264" s="59">
        <v>3321730</v>
      </c>
      <c r="G264" s="59">
        <v>3321730</v>
      </c>
      <c r="H264" s="6">
        <f t="shared" si="7"/>
        <v>1</v>
      </c>
    </row>
    <row r="265" spans="1:8" ht="12.75">
      <c r="A265" s="44">
        <f t="shared" si="6"/>
        <v>254</v>
      </c>
      <c r="B265" s="57" t="s">
        <v>736</v>
      </c>
      <c r="C265" s="58" t="s">
        <v>152</v>
      </c>
      <c r="D265" s="58" t="s">
        <v>737</v>
      </c>
      <c r="E265" s="58" t="s">
        <v>135</v>
      </c>
      <c r="F265" s="59">
        <v>202923</v>
      </c>
      <c r="G265" s="59">
        <v>202922.34</v>
      </c>
      <c r="H265" s="6">
        <f t="shared" si="7"/>
        <v>0.9999967475347792</v>
      </c>
    </row>
    <row r="266" spans="1:8" ht="12.75">
      <c r="A266" s="44">
        <f t="shared" si="6"/>
        <v>255</v>
      </c>
      <c r="B266" s="57" t="s">
        <v>367</v>
      </c>
      <c r="C266" s="58" t="s">
        <v>152</v>
      </c>
      <c r="D266" s="58" t="s">
        <v>737</v>
      </c>
      <c r="E266" s="58" t="s">
        <v>206</v>
      </c>
      <c r="F266" s="59">
        <v>202923</v>
      </c>
      <c r="G266" s="59">
        <v>202922.34</v>
      </c>
      <c r="H266" s="6">
        <f t="shared" si="7"/>
        <v>0.9999967475347792</v>
      </c>
    </row>
    <row r="267" spans="1:8" ht="12.75">
      <c r="A267" s="44">
        <f t="shared" si="6"/>
        <v>256</v>
      </c>
      <c r="B267" s="57" t="s">
        <v>285</v>
      </c>
      <c r="C267" s="58" t="s">
        <v>152</v>
      </c>
      <c r="D267" s="58" t="s">
        <v>452</v>
      </c>
      <c r="E267" s="58" t="s">
        <v>135</v>
      </c>
      <c r="F267" s="59">
        <v>5820000</v>
      </c>
      <c r="G267" s="59">
        <v>5820000</v>
      </c>
      <c r="H267" s="6">
        <f t="shared" si="7"/>
        <v>1</v>
      </c>
    </row>
    <row r="268" spans="1:8" ht="12.75">
      <c r="A268" s="44">
        <f t="shared" si="6"/>
        <v>257</v>
      </c>
      <c r="B268" s="57" t="s">
        <v>738</v>
      </c>
      <c r="C268" s="58" t="s">
        <v>152</v>
      </c>
      <c r="D268" s="58" t="s">
        <v>739</v>
      </c>
      <c r="E268" s="58" t="s">
        <v>135</v>
      </c>
      <c r="F268" s="59">
        <v>5820000</v>
      </c>
      <c r="G268" s="59">
        <v>5820000</v>
      </c>
      <c r="H268" s="6">
        <f aca="true" t="shared" si="8" ref="H268:H319">G268/F268</f>
        <v>1</v>
      </c>
    </row>
    <row r="269" spans="1:8" ht="12.75">
      <c r="A269" s="44">
        <f t="shared" si="6"/>
        <v>258</v>
      </c>
      <c r="B269" s="57" t="s">
        <v>321</v>
      </c>
      <c r="C269" s="58" t="s">
        <v>152</v>
      </c>
      <c r="D269" s="58" t="s">
        <v>739</v>
      </c>
      <c r="E269" s="58" t="s">
        <v>210</v>
      </c>
      <c r="F269" s="59">
        <v>5820000</v>
      </c>
      <c r="G269" s="59">
        <v>5820000</v>
      </c>
      <c r="H269" s="6">
        <f t="shared" si="8"/>
        <v>1</v>
      </c>
    </row>
    <row r="270" spans="1:8" ht="12.75">
      <c r="A270" s="44">
        <f aca="true" t="shared" si="9" ref="A270:A333">A269+1</f>
        <v>259</v>
      </c>
      <c r="B270" s="57" t="s">
        <v>236</v>
      </c>
      <c r="C270" s="58" t="s">
        <v>237</v>
      </c>
      <c r="D270" s="58" t="s">
        <v>451</v>
      </c>
      <c r="E270" s="58" t="s">
        <v>135</v>
      </c>
      <c r="F270" s="59">
        <v>600000</v>
      </c>
      <c r="G270" s="59">
        <v>600000</v>
      </c>
      <c r="H270" s="6">
        <f t="shared" si="8"/>
        <v>1</v>
      </c>
    </row>
    <row r="271" spans="1:8" ht="38.25">
      <c r="A271" s="44">
        <f t="shared" si="9"/>
        <v>260</v>
      </c>
      <c r="B271" s="57" t="s">
        <v>296</v>
      </c>
      <c r="C271" s="58" t="s">
        <v>237</v>
      </c>
      <c r="D271" s="58" t="s">
        <v>539</v>
      </c>
      <c r="E271" s="58" t="s">
        <v>135</v>
      </c>
      <c r="F271" s="59">
        <v>600000</v>
      </c>
      <c r="G271" s="59">
        <v>600000</v>
      </c>
      <c r="H271" s="6">
        <f t="shared" si="8"/>
        <v>1</v>
      </c>
    </row>
    <row r="272" spans="1:8" ht="25.5">
      <c r="A272" s="44">
        <f t="shared" si="9"/>
        <v>261</v>
      </c>
      <c r="B272" s="57" t="s">
        <v>365</v>
      </c>
      <c r="C272" s="58" t="s">
        <v>237</v>
      </c>
      <c r="D272" s="58" t="s">
        <v>668</v>
      </c>
      <c r="E272" s="58" t="s">
        <v>135</v>
      </c>
      <c r="F272" s="59">
        <v>600000</v>
      </c>
      <c r="G272" s="59">
        <v>600000</v>
      </c>
      <c r="H272" s="6">
        <f t="shared" si="8"/>
        <v>1</v>
      </c>
    </row>
    <row r="273" spans="1:8" ht="38.25">
      <c r="A273" s="44">
        <f t="shared" si="9"/>
        <v>262</v>
      </c>
      <c r="B273" s="57" t="s">
        <v>366</v>
      </c>
      <c r="C273" s="58" t="s">
        <v>237</v>
      </c>
      <c r="D273" s="58" t="s">
        <v>571</v>
      </c>
      <c r="E273" s="58" t="s">
        <v>135</v>
      </c>
      <c r="F273" s="59">
        <v>600000</v>
      </c>
      <c r="G273" s="59">
        <v>600000</v>
      </c>
      <c r="H273" s="6">
        <f t="shared" si="8"/>
        <v>1</v>
      </c>
    </row>
    <row r="274" spans="1:8" ht="12.75">
      <c r="A274" s="44">
        <f t="shared" si="9"/>
        <v>263</v>
      </c>
      <c r="B274" s="57" t="s">
        <v>321</v>
      </c>
      <c r="C274" s="58" t="s">
        <v>237</v>
      </c>
      <c r="D274" s="58" t="s">
        <v>571</v>
      </c>
      <c r="E274" s="58" t="s">
        <v>210</v>
      </c>
      <c r="F274" s="59">
        <v>600000</v>
      </c>
      <c r="G274" s="59">
        <v>600000</v>
      </c>
      <c r="H274" s="6">
        <f t="shared" si="8"/>
        <v>1</v>
      </c>
    </row>
    <row r="275" spans="1:8" ht="12.75">
      <c r="A275" s="53">
        <f t="shared" si="9"/>
        <v>264</v>
      </c>
      <c r="B275" s="60" t="s">
        <v>187</v>
      </c>
      <c r="C275" s="61" t="s">
        <v>153</v>
      </c>
      <c r="D275" s="61" t="s">
        <v>451</v>
      </c>
      <c r="E275" s="61" t="s">
        <v>135</v>
      </c>
      <c r="F275" s="62">
        <v>688301707.94</v>
      </c>
      <c r="G275" s="62">
        <v>435359036.33</v>
      </c>
      <c r="H275" s="7">
        <f t="shared" si="8"/>
        <v>0.6325119221815888</v>
      </c>
    </row>
    <row r="276" spans="1:8" ht="12.75">
      <c r="A276" s="44">
        <f t="shared" si="9"/>
        <v>265</v>
      </c>
      <c r="B276" s="57" t="s">
        <v>188</v>
      </c>
      <c r="C276" s="58" t="s">
        <v>154</v>
      </c>
      <c r="D276" s="58" t="s">
        <v>451</v>
      </c>
      <c r="E276" s="58" t="s">
        <v>135</v>
      </c>
      <c r="F276" s="59">
        <v>288591469</v>
      </c>
      <c r="G276" s="59">
        <v>187768996.61</v>
      </c>
      <c r="H276" s="6">
        <f t="shared" si="8"/>
        <v>0.6506394567401437</v>
      </c>
    </row>
    <row r="277" spans="1:8" ht="38.25">
      <c r="A277" s="44">
        <f t="shared" si="9"/>
        <v>266</v>
      </c>
      <c r="B277" s="57" t="s">
        <v>368</v>
      </c>
      <c r="C277" s="58" t="s">
        <v>154</v>
      </c>
      <c r="D277" s="58" t="s">
        <v>572</v>
      </c>
      <c r="E277" s="58" t="s">
        <v>135</v>
      </c>
      <c r="F277" s="59">
        <v>288591469</v>
      </c>
      <c r="G277" s="59">
        <v>187768996.61</v>
      </c>
      <c r="H277" s="6">
        <f t="shared" si="8"/>
        <v>0.6506394567401437</v>
      </c>
    </row>
    <row r="278" spans="1:8" ht="25.5">
      <c r="A278" s="44">
        <f t="shared" si="9"/>
        <v>267</v>
      </c>
      <c r="B278" s="57" t="s">
        <v>369</v>
      </c>
      <c r="C278" s="58" t="s">
        <v>154</v>
      </c>
      <c r="D278" s="58" t="s">
        <v>670</v>
      </c>
      <c r="E278" s="58" t="s">
        <v>135</v>
      </c>
      <c r="F278" s="59">
        <v>288591469</v>
      </c>
      <c r="G278" s="59">
        <v>187768996.61</v>
      </c>
      <c r="H278" s="6">
        <f t="shared" si="8"/>
        <v>0.6506394567401437</v>
      </c>
    </row>
    <row r="279" spans="1:8" ht="63.75">
      <c r="A279" s="44">
        <f t="shared" si="9"/>
        <v>268</v>
      </c>
      <c r="B279" s="57" t="s">
        <v>370</v>
      </c>
      <c r="C279" s="58" t="s">
        <v>154</v>
      </c>
      <c r="D279" s="58" t="s">
        <v>573</v>
      </c>
      <c r="E279" s="58" t="s">
        <v>135</v>
      </c>
      <c r="F279" s="59">
        <v>60803786.66</v>
      </c>
      <c r="G279" s="59">
        <v>43234105.34</v>
      </c>
      <c r="H279" s="6">
        <f t="shared" si="8"/>
        <v>0.7110429747041022</v>
      </c>
    </row>
    <row r="280" spans="1:8" ht="12.75">
      <c r="A280" s="44">
        <f t="shared" si="9"/>
        <v>269</v>
      </c>
      <c r="B280" s="57" t="s">
        <v>312</v>
      </c>
      <c r="C280" s="58" t="s">
        <v>154</v>
      </c>
      <c r="D280" s="58" t="s">
        <v>573</v>
      </c>
      <c r="E280" s="58" t="s">
        <v>204</v>
      </c>
      <c r="F280" s="59">
        <v>60803786.66</v>
      </c>
      <c r="G280" s="59">
        <v>43234105.34</v>
      </c>
      <c r="H280" s="6">
        <f t="shared" si="8"/>
        <v>0.7110429747041022</v>
      </c>
    </row>
    <row r="281" spans="1:8" ht="89.25">
      <c r="A281" s="44">
        <f t="shared" si="9"/>
        <v>270</v>
      </c>
      <c r="B281" s="57" t="s">
        <v>371</v>
      </c>
      <c r="C281" s="58" t="s">
        <v>154</v>
      </c>
      <c r="D281" s="58" t="s">
        <v>574</v>
      </c>
      <c r="E281" s="58" t="s">
        <v>135</v>
      </c>
      <c r="F281" s="59">
        <v>20952035.6</v>
      </c>
      <c r="G281" s="59">
        <v>12535914.05</v>
      </c>
      <c r="H281" s="6">
        <f t="shared" si="8"/>
        <v>0.5983148506105058</v>
      </c>
    </row>
    <row r="282" spans="1:8" ht="25.5">
      <c r="A282" s="44">
        <f t="shared" si="9"/>
        <v>271</v>
      </c>
      <c r="B282" s="57" t="s">
        <v>289</v>
      </c>
      <c r="C282" s="58" t="s">
        <v>154</v>
      </c>
      <c r="D282" s="58" t="s">
        <v>574</v>
      </c>
      <c r="E282" s="58" t="s">
        <v>203</v>
      </c>
      <c r="F282" s="59">
        <v>20952035.6</v>
      </c>
      <c r="G282" s="59">
        <v>12535914.05</v>
      </c>
      <c r="H282" s="6">
        <f t="shared" si="8"/>
        <v>0.5983148506105058</v>
      </c>
    </row>
    <row r="283" spans="1:8" ht="38.25">
      <c r="A283" s="44">
        <f t="shared" si="9"/>
        <v>272</v>
      </c>
      <c r="B283" s="57" t="s">
        <v>372</v>
      </c>
      <c r="C283" s="58" t="s">
        <v>154</v>
      </c>
      <c r="D283" s="58" t="s">
        <v>575</v>
      </c>
      <c r="E283" s="58" t="s">
        <v>135</v>
      </c>
      <c r="F283" s="59">
        <v>47683283.74</v>
      </c>
      <c r="G283" s="59">
        <v>20758088.72</v>
      </c>
      <c r="H283" s="6">
        <f t="shared" si="8"/>
        <v>0.43533261746792606</v>
      </c>
    </row>
    <row r="284" spans="1:8" ht="12.75">
      <c r="A284" s="44">
        <f t="shared" si="9"/>
        <v>273</v>
      </c>
      <c r="B284" s="57" t="s">
        <v>312</v>
      </c>
      <c r="C284" s="58" t="s">
        <v>154</v>
      </c>
      <c r="D284" s="58" t="s">
        <v>575</v>
      </c>
      <c r="E284" s="58" t="s">
        <v>204</v>
      </c>
      <c r="F284" s="59">
        <v>77970</v>
      </c>
      <c r="G284" s="59">
        <v>39757</v>
      </c>
      <c r="H284" s="6">
        <f t="shared" si="8"/>
        <v>0.5099012440682313</v>
      </c>
    </row>
    <row r="285" spans="1:8" ht="25.5">
      <c r="A285" s="44">
        <f t="shared" si="9"/>
        <v>274</v>
      </c>
      <c r="B285" s="57" t="s">
        <v>289</v>
      </c>
      <c r="C285" s="58" t="s">
        <v>154</v>
      </c>
      <c r="D285" s="58" t="s">
        <v>575</v>
      </c>
      <c r="E285" s="58" t="s">
        <v>203</v>
      </c>
      <c r="F285" s="59">
        <v>40607463.74</v>
      </c>
      <c r="G285" s="59">
        <v>16393084.92</v>
      </c>
      <c r="H285" s="6">
        <f t="shared" si="8"/>
        <v>0.40369635062561526</v>
      </c>
    </row>
    <row r="286" spans="1:8" ht="12.75">
      <c r="A286" s="44">
        <f t="shared" si="9"/>
        <v>275</v>
      </c>
      <c r="B286" s="57" t="s">
        <v>292</v>
      </c>
      <c r="C286" s="58" t="s">
        <v>154</v>
      </c>
      <c r="D286" s="58" t="s">
        <v>575</v>
      </c>
      <c r="E286" s="58" t="s">
        <v>205</v>
      </c>
      <c r="F286" s="59">
        <v>6997850</v>
      </c>
      <c r="G286" s="59">
        <v>4325246.8</v>
      </c>
      <c r="H286" s="6">
        <f t="shared" si="8"/>
        <v>0.6180822395450031</v>
      </c>
    </row>
    <row r="287" spans="1:8" ht="38.25">
      <c r="A287" s="44">
        <f t="shared" si="9"/>
        <v>276</v>
      </c>
      <c r="B287" s="57" t="s">
        <v>374</v>
      </c>
      <c r="C287" s="58" t="s">
        <v>154</v>
      </c>
      <c r="D287" s="58" t="s">
        <v>576</v>
      </c>
      <c r="E287" s="58" t="s">
        <v>135</v>
      </c>
      <c r="F287" s="59">
        <v>26826860</v>
      </c>
      <c r="G287" s="59">
        <v>16191926.48</v>
      </c>
      <c r="H287" s="6">
        <f t="shared" si="8"/>
        <v>0.6035714384762138</v>
      </c>
    </row>
    <row r="288" spans="1:8" ht="25.5">
      <c r="A288" s="44">
        <f t="shared" si="9"/>
        <v>277</v>
      </c>
      <c r="B288" s="57" t="s">
        <v>289</v>
      </c>
      <c r="C288" s="58" t="s">
        <v>154</v>
      </c>
      <c r="D288" s="58" t="s">
        <v>576</v>
      </c>
      <c r="E288" s="58" t="s">
        <v>203</v>
      </c>
      <c r="F288" s="59">
        <v>26826860</v>
      </c>
      <c r="G288" s="59">
        <v>16191926.48</v>
      </c>
      <c r="H288" s="6">
        <f t="shared" si="8"/>
        <v>0.6035714384762138</v>
      </c>
    </row>
    <row r="289" spans="1:8" ht="51">
      <c r="A289" s="44">
        <f t="shared" si="9"/>
        <v>278</v>
      </c>
      <c r="B289" s="57" t="s">
        <v>375</v>
      </c>
      <c r="C289" s="58" t="s">
        <v>154</v>
      </c>
      <c r="D289" s="58" t="s">
        <v>577</v>
      </c>
      <c r="E289" s="58" t="s">
        <v>135</v>
      </c>
      <c r="F289" s="59">
        <v>9000000</v>
      </c>
      <c r="G289" s="59">
        <v>5759284.15</v>
      </c>
      <c r="H289" s="6">
        <f t="shared" si="8"/>
        <v>0.6399204611111111</v>
      </c>
    </row>
    <row r="290" spans="1:8" ht="25.5">
      <c r="A290" s="44">
        <f t="shared" si="9"/>
        <v>279</v>
      </c>
      <c r="B290" s="57" t="s">
        <v>289</v>
      </c>
      <c r="C290" s="58" t="s">
        <v>154</v>
      </c>
      <c r="D290" s="58" t="s">
        <v>577</v>
      </c>
      <c r="E290" s="58" t="s">
        <v>203</v>
      </c>
      <c r="F290" s="59">
        <v>9000000</v>
      </c>
      <c r="G290" s="59">
        <v>5759284.15</v>
      </c>
      <c r="H290" s="6">
        <f t="shared" si="8"/>
        <v>0.6399204611111111</v>
      </c>
    </row>
    <row r="291" spans="1:8" ht="38.25">
      <c r="A291" s="44">
        <f t="shared" si="9"/>
        <v>280</v>
      </c>
      <c r="B291" s="57" t="s">
        <v>376</v>
      </c>
      <c r="C291" s="58" t="s">
        <v>154</v>
      </c>
      <c r="D291" s="58" t="s">
        <v>578</v>
      </c>
      <c r="E291" s="58" t="s">
        <v>135</v>
      </c>
      <c r="F291" s="59">
        <v>7580213</v>
      </c>
      <c r="G291" s="59">
        <v>6976786.56</v>
      </c>
      <c r="H291" s="6">
        <f t="shared" si="8"/>
        <v>0.9203945271722576</v>
      </c>
    </row>
    <row r="292" spans="1:8" ht="25.5">
      <c r="A292" s="44">
        <f t="shared" si="9"/>
        <v>281</v>
      </c>
      <c r="B292" s="57" t="s">
        <v>289</v>
      </c>
      <c r="C292" s="58" t="s">
        <v>154</v>
      </c>
      <c r="D292" s="58" t="s">
        <v>578</v>
      </c>
      <c r="E292" s="58" t="s">
        <v>203</v>
      </c>
      <c r="F292" s="59">
        <v>7580213</v>
      </c>
      <c r="G292" s="59">
        <v>6976786.56</v>
      </c>
      <c r="H292" s="6">
        <f t="shared" si="8"/>
        <v>0.9203945271722576</v>
      </c>
    </row>
    <row r="293" spans="1:8" ht="76.5">
      <c r="A293" s="44">
        <f t="shared" si="9"/>
        <v>282</v>
      </c>
      <c r="B293" s="57" t="s">
        <v>377</v>
      </c>
      <c r="C293" s="58" t="s">
        <v>154</v>
      </c>
      <c r="D293" s="58" t="s">
        <v>579</v>
      </c>
      <c r="E293" s="58" t="s">
        <v>135</v>
      </c>
      <c r="F293" s="59">
        <v>555290</v>
      </c>
      <c r="G293" s="59">
        <v>291565</v>
      </c>
      <c r="H293" s="6">
        <f t="shared" si="8"/>
        <v>0.5250679824956329</v>
      </c>
    </row>
    <row r="294" spans="1:8" ht="25.5">
      <c r="A294" s="44">
        <f t="shared" si="9"/>
        <v>283</v>
      </c>
      <c r="B294" s="57" t="s">
        <v>289</v>
      </c>
      <c r="C294" s="58" t="s">
        <v>154</v>
      </c>
      <c r="D294" s="58" t="s">
        <v>579</v>
      </c>
      <c r="E294" s="58" t="s">
        <v>203</v>
      </c>
      <c r="F294" s="59">
        <v>555290</v>
      </c>
      <c r="G294" s="59">
        <v>291565</v>
      </c>
      <c r="H294" s="6">
        <f t="shared" si="8"/>
        <v>0.5250679824956329</v>
      </c>
    </row>
    <row r="295" spans="1:8" ht="76.5">
      <c r="A295" s="44">
        <f t="shared" si="9"/>
        <v>284</v>
      </c>
      <c r="B295" s="57" t="s">
        <v>580</v>
      </c>
      <c r="C295" s="58" t="s">
        <v>154</v>
      </c>
      <c r="D295" s="58" t="s">
        <v>581</v>
      </c>
      <c r="E295" s="58" t="s">
        <v>135</v>
      </c>
      <c r="F295" s="59">
        <v>113345000</v>
      </c>
      <c r="G295" s="59">
        <v>81131256.83</v>
      </c>
      <c r="H295" s="6">
        <f t="shared" si="8"/>
        <v>0.7157903465525608</v>
      </c>
    </row>
    <row r="296" spans="1:8" ht="12.75">
      <c r="A296" s="44">
        <f t="shared" si="9"/>
        <v>285</v>
      </c>
      <c r="B296" s="57" t="s">
        <v>312</v>
      </c>
      <c r="C296" s="58" t="s">
        <v>154</v>
      </c>
      <c r="D296" s="58" t="s">
        <v>581</v>
      </c>
      <c r="E296" s="58" t="s">
        <v>204</v>
      </c>
      <c r="F296" s="59">
        <v>113345000</v>
      </c>
      <c r="G296" s="59">
        <v>81131256.83</v>
      </c>
      <c r="H296" s="6">
        <f t="shared" si="8"/>
        <v>0.7157903465525608</v>
      </c>
    </row>
    <row r="297" spans="1:8" ht="76.5">
      <c r="A297" s="44">
        <f t="shared" si="9"/>
        <v>286</v>
      </c>
      <c r="B297" s="57" t="s">
        <v>582</v>
      </c>
      <c r="C297" s="58" t="s">
        <v>154</v>
      </c>
      <c r="D297" s="58" t="s">
        <v>583</v>
      </c>
      <c r="E297" s="58" t="s">
        <v>135</v>
      </c>
      <c r="F297" s="59">
        <v>1845000</v>
      </c>
      <c r="G297" s="59">
        <v>890069.48</v>
      </c>
      <c r="H297" s="6">
        <f t="shared" si="8"/>
        <v>0.4824224823848238</v>
      </c>
    </row>
    <row r="298" spans="1:8" ht="25.5">
      <c r="A298" s="44">
        <f t="shared" si="9"/>
        <v>287</v>
      </c>
      <c r="B298" s="57" t="s">
        <v>289</v>
      </c>
      <c r="C298" s="58" t="s">
        <v>154</v>
      </c>
      <c r="D298" s="58" t="s">
        <v>583</v>
      </c>
      <c r="E298" s="58" t="s">
        <v>203</v>
      </c>
      <c r="F298" s="59">
        <v>1845000</v>
      </c>
      <c r="G298" s="59">
        <v>890069.48</v>
      </c>
      <c r="H298" s="6">
        <f t="shared" si="8"/>
        <v>0.4824224823848238</v>
      </c>
    </row>
    <row r="299" spans="1:8" ht="12.75">
      <c r="A299" s="44">
        <f t="shared" si="9"/>
        <v>288</v>
      </c>
      <c r="B299" s="57" t="s">
        <v>189</v>
      </c>
      <c r="C299" s="58" t="s">
        <v>155</v>
      </c>
      <c r="D299" s="58" t="s">
        <v>451</v>
      </c>
      <c r="E299" s="58" t="s">
        <v>135</v>
      </c>
      <c r="F299" s="59">
        <v>368700588.94</v>
      </c>
      <c r="G299" s="59">
        <v>222620287.68</v>
      </c>
      <c r="H299" s="6">
        <f t="shared" si="8"/>
        <v>0.6037969408186322</v>
      </c>
    </row>
    <row r="300" spans="1:8" ht="38.25">
      <c r="A300" s="44">
        <f t="shared" si="9"/>
        <v>289</v>
      </c>
      <c r="B300" s="57" t="s">
        <v>368</v>
      </c>
      <c r="C300" s="58" t="s">
        <v>155</v>
      </c>
      <c r="D300" s="58" t="s">
        <v>572</v>
      </c>
      <c r="E300" s="58" t="s">
        <v>135</v>
      </c>
      <c r="F300" s="59">
        <v>331973967.95</v>
      </c>
      <c r="G300" s="59">
        <v>196511410.25</v>
      </c>
      <c r="H300" s="6">
        <f t="shared" si="8"/>
        <v>0.5919482526400908</v>
      </c>
    </row>
    <row r="301" spans="1:8" ht="25.5">
      <c r="A301" s="44">
        <f t="shared" si="9"/>
        <v>290</v>
      </c>
      <c r="B301" s="57" t="s">
        <v>378</v>
      </c>
      <c r="C301" s="58" t="s">
        <v>155</v>
      </c>
      <c r="D301" s="58" t="s">
        <v>671</v>
      </c>
      <c r="E301" s="58" t="s">
        <v>135</v>
      </c>
      <c r="F301" s="59">
        <v>331973967.95</v>
      </c>
      <c r="G301" s="59">
        <v>196511410.25</v>
      </c>
      <c r="H301" s="6">
        <f t="shared" si="8"/>
        <v>0.5919482526400908</v>
      </c>
    </row>
    <row r="302" spans="1:8" ht="63.75">
      <c r="A302" s="44">
        <f t="shared" si="9"/>
        <v>291</v>
      </c>
      <c r="B302" s="57" t="s">
        <v>379</v>
      </c>
      <c r="C302" s="58" t="s">
        <v>155</v>
      </c>
      <c r="D302" s="58" t="s">
        <v>584</v>
      </c>
      <c r="E302" s="58" t="s">
        <v>135</v>
      </c>
      <c r="F302" s="59">
        <v>46858424</v>
      </c>
      <c r="G302" s="59">
        <v>34013952.59</v>
      </c>
      <c r="H302" s="6">
        <f t="shared" si="8"/>
        <v>0.7258876779551955</v>
      </c>
    </row>
    <row r="303" spans="1:8" ht="12.75">
      <c r="A303" s="44">
        <f t="shared" si="9"/>
        <v>292</v>
      </c>
      <c r="B303" s="57" t="s">
        <v>312</v>
      </c>
      <c r="C303" s="58" t="s">
        <v>155</v>
      </c>
      <c r="D303" s="58" t="s">
        <v>584</v>
      </c>
      <c r="E303" s="58" t="s">
        <v>204</v>
      </c>
      <c r="F303" s="59">
        <v>46858424</v>
      </c>
      <c r="G303" s="59">
        <v>34013952.59</v>
      </c>
      <c r="H303" s="6">
        <f t="shared" si="8"/>
        <v>0.7258876779551955</v>
      </c>
    </row>
    <row r="304" spans="1:8" ht="89.25">
      <c r="A304" s="44">
        <f t="shared" si="9"/>
        <v>293</v>
      </c>
      <c r="B304" s="57" t="s">
        <v>380</v>
      </c>
      <c r="C304" s="58" t="s">
        <v>155</v>
      </c>
      <c r="D304" s="58" t="s">
        <v>585</v>
      </c>
      <c r="E304" s="58" t="s">
        <v>135</v>
      </c>
      <c r="F304" s="59">
        <v>10662679.13</v>
      </c>
      <c r="G304" s="59">
        <v>5105956.63</v>
      </c>
      <c r="H304" s="6">
        <f t="shared" si="8"/>
        <v>0.4788624479596433</v>
      </c>
    </row>
    <row r="305" spans="1:8" ht="25.5">
      <c r="A305" s="44">
        <f t="shared" si="9"/>
        <v>294</v>
      </c>
      <c r="B305" s="57" t="s">
        <v>289</v>
      </c>
      <c r="C305" s="58" t="s">
        <v>155</v>
      </c>
      <c r="D305" s="58" t="s">
        <v>585</v>
      </c>
      <c r="E305" s="58" t="s">
        <v>203</v>
      </c>
      <c r="F305" s="59">
        <v>10662679.13</v>
      </c>
      <c r="G305" s="59">
        <v>5105956.63</v>
      </c>
      <c r="H305" s="6">
        <f t="shared" si="8"/>
        <v>0.4788624479596433</v>
      </c>
    </row>
    <row r="306" spans="1:8" ht="38.25">
      <c r="A306" s="44">
        <f t="shared" si="9"/>
        <v>295</v>
      </c>
      <c r="B306" s="57" t="s">
        <v>381</v>
      </c>
      <c r="C306" s="58" t="s">
        <v>155</v>
      </c>
      <c r="D306" s="58" t="s">
        <v>586</v>
      </c>
      <c r="E306" s="58" t="s">
        <v>135</v>
      </c>
      <c r="F306" s="59">
        <v>37544450.73</v>
      </c>
      <c r="G306" s="59">
        <v>17850271.48</v>
      </c>
      <c r="H306" s="6">
        <f t="shared" si="8"/>
        <v>0.47544367098002827</v>
      </c>
    </row>
    <row r="307" spans="1:8" ht="12.75">
      <c r="A307" s="44">
        <f t="shared" si="9"/>
        <v>296</v>
      </c>
      <c r="B307" s="57" t="s">
        <v>312</v>
      </c>
      <c r="C307" s="58" t="s">
        <v>155</v>
      </c>
      <c r="D307" s="58" t="s">
        <v>586</v>
      </c>
      <c r="E307" s="58" t="s">
        <v>204</v>
      </c>
      <c r="F307" s="59">
        <v>35576.4</v>
      </c>
      <c r="G307" s="59">
        <v>20056.4</v>
      </c>
      <c r="H307" s="6">
        <f t="shared" si="8"/>
        <v>0.5637557481926221</v>
      </c>
    </row>
    <row r="308" spans="1:8" ht="25.5">
      <c r="A308" s="44">
        <f t="shared" si="9"/>
        <v>297</v>
      </c>
      <c r="B308" s="57" t="s">
        <v>289</v>
      </c>
      <c r="C308" s="58" t="s">
        <v>155</v>
      </c>
      <c r="D308" s="58" t="s">
        <v>586</v>
      </c>
      <c r="E308" s="58" t="s">
        <v>203</v>
      </c>
      <c r="F308" s="59">
        <v>34294660.07</v>
      </c>
      <c r="G308" s="59">
        <v>15657107.58</v>
      </c>
      <c r="H308" s="6">
        <f t="shared" si="8"/>
        <v>0.4565465162226931</v>
      </c>
    </row>
    <row r="309" spans="1:8" ht="12.75">
      <c r="A309" s="44">
        <f t="shared" si="9"/>
        <v>298</v>
      </c>
      <c r="B309" s="57" t="s">
        <v>373</v>
      </c>
      <c r="C309" s="58" t="s">
        <v>155</v>
      </c>
      <c r="D309" s="58" t="s">
        <v>586</v>
      </c>
      <c r="E309" s="58" t="s">
        <v>207</v>
      </c>
      <c r="F309" s="59">
        <v>48114.26</v>
      </c>
      <c r="G309" s="59">
        <v>48114.26</v>
      </c>
      <c r="H309" s="6">
        <f t="shared" si="8"/>
        <v>1</v>
      </c>
    </row>
    <row r="310" spans="1:8" ht="12.75">
      <c r="A310" s="44">
        <f t="shared" si="9"/>
        <v>299</v>
      </c>
      <c r="B310" s="57" t="s">
        <v>292</v>
      </c>
      <c r="C310" s="58" t="s">
        <v>155</v>
      </c>
      <c r="D310" s="58" t="s">
        <v>586</v>
      </c>
      <c r="E310" s="58" t="s">
        <v>205</v>
      </c>
      <c r="F310" s="59">
        <v>3166100</v>
      </c>
      <c r="G310" s="59">
        <v>2124993.24</v>
      </c>
      <c r="H310" s="6">
        <f t="shared" si="8"/>
        <v>0.6711706010549257</v>
      </c>
    </row>
    <row r="311" spans="1:8" ht="25.5">
      <c r="A311" s="44">
        <f t="shared" si="9"/>
        <v>300</v>
      </c>
      <c r="B311" s="57" t="s">
        <v>382</v>
      </c>
      <c r="C311" s="58" t="s">
        <v>155</v>
      </c>
      <c r="D311" s="58" t="s">
        <v>587</v>
      </c>
      <c r="E311" s="58" t="s">
        <v>135</v>
      </c>
      <c r="F311" s="59">
        <v>1549000</v>
      </c>
      <c r="G311" s="59">
        <v>849878.02</v>
      </c>
      <c r="H311" s="6">
        <f t="shared" si="8"/>
        <v>0.5486623757262751</v>
      </c>
    </row>
    <row r="312" spans="1:8" ht="25.5">
      <c r="A312" s="44">
        <f t="shared" si="9"/>
        <v>301</v>
      </c>
      <c r="B312" s="57" t="s">
        <v>289</v>
      </c>
      <c r="C312" s="58" t="s">
        <v>155</v>
      </c>
      <c r="D312" s="58" t="s">
        <v>587</v>
      </c>
      <c r="E312" s="58" t="s">
        <v>203</v>
      </c>
      <c r="F312" s="59">
        <v>1549000</v>
      </c>
      <c r="G312" s="59">
        <v>849878.02</v>
      </c>
      <c r="H312" s="6">
        <f t="shared" si="8"/>
        <v>0.5486623757262751</v>
      </c>
    </row>
    <row r="313" spans="1:8" ht="51">
      <c r="A313" s="44">
        <f t="shared" si="9"/>
        <v>302</v>
      </c>
      <c r="B313" s="57" t="s">
        <v>383</v>
      </c>
      <c r="C313" s="58" t="s">
        <v>155</v>
      </c>
      <c r="D313" s="58" t="s">
        <v>588</v>
      </c>
      <c r="E313" s="58" t="s">
        <v>135</v>
      </c>
      <c r="F313" s="59">
        <v>5451570.64</v>
      </c>
      <c r="G313" s="59">
        <v>2594428.09</v>
      </c>
      <c r="H313" s="6">
        <f t="shared" si="8"/>
        <v>0.47590470000770274</v>
      </c>
    </row>
    <row r="314" spans="1:8" ht="25.5">
      <c r="A314" s="44">
        <f t="shared" si="9"/>
        <v>303</v>
      </c>
      <c r="B314" s="57" t="s">
        <v>289</v>
      </c>
      <c r="C314" s="58" t="s">
        <v>155</v>
      </c>
      <c r="D314" s="58" t="s">
        <v>588</v>
      </c>
      <c r="E314" s="58" t="s">
        <v>203</v>
      </c>
      <c r="F314" s="59">
        <v>5451570.64</v>
      </c>
      <c r="G314" s="59">
        <v>2594428.09</v>
      </c>
      <c r="H314" s="6">
        <f t="shared" si="8"/>
        <v>0.47590470000770274</v>
      </c>
    </row>
    <row r="315" spans="1:8" ht="51">
      <c r="A315" s="44">
        <f t="shared" si="9"/>
        <v>304</v>
      </c>
      <c r="B315" s="57" t="s">
        <v>384</v>
      </c>
      <c r="C315" s="58" t="s">
        <v>155</v>
      </c>
      <c r="D315" s="58" t="s">
        <v>589</v>
      </c>
      <c r="E315" s="58" t="s">
        <v>135</v>
      </c>
      <c r="F315" s="59">
        <v>17939402</v>
      </c>
      <c r="G315" s="59">
        <v>12530174.76</v>
      </c>
      <c r="H315" s="6">
        <f t="shared" si="8"/>
        <v>0.6984722656864482</v>
      </c>
    </row>
    <row r="316" spans="1:8" ht="25.5">
      <c r="A316" s="44">
        <f t="shared" si="9"/>
        <v>305</v>
      </c>
      <c r="B316" s="57" t="s">
        <v>289</v>
      </c>
      <c r="C316" s="58" t="s">
        <v>155</v>
      </c>
      <c r="D316" s="58" t="s">
        <v>589</v>
      </c>
      <c r="E316" s="58" t="s">
        <v>203</v>
      </c>
      <c r="F316" s="59">
        <v>17939402</v>
      </c>
      <c r="G316" s="59">
        <v>12530174.76</v>
      </c>
      <c r="H316" s="6">
        <f t="shared" si="8"/>
        <v>0.6984722656864482</v>
      </c>
    </row>
    <row r="317" spans="1:8" ht="76.5">
      <c r="A317" s="44">
        <f t="shared" si="9"/>
        <v>306</v>
      </c>
      <c r="B317" s="57" t="s">
        <v>834</v>
      </c>
      <c r="C317" s="58" t="s">
        <v>155</v>
      </c>
      <c r="D317" s="58" t="s">
        <v>835</v>
      </c>
      <c r="E317" s="58" t="s">
        <v>135</v>
      </c>
      <c r="F317" s="59">
        <v>13216900</v>
      </c>
      <c r="G317" s="59">
        <v>0</v>
      </c>
      <c r="H317" s="6">
        <f t="shared" si="8"/>
        <v>0</v>
      </c>
    </row>
    <row r="318" spans="1:8" ht="25.5">
      <c r="A318" s="44">
        <f t="shared" si="9"/>
        <v>307</v>
      </c>
      <c r="B318" s="57" t="s">
        <v>289</v>
      </c>
      <c r="C318" s="58" t="s">
        <v>155</v>
      </c>
      <c r="D318" s="58" t="s">
        <v>835</v>
      </c>
      <c r="E318" s="58" t="s">
        <v>203</v>
      </c>
      <c r="F318" s="59">
        <v>13216900</v>
      </c>
      <c r="G318" s="59">
        <v>0</v>
      </c>
      <c r="H318" s="6">
        <f t="shared" si="8"/>
        <v>0</v>
      </c>
    </row>
    <row r="319" spans="1:8" ht="63.75">
      <c r="A319" s="44">
        <f t="shared" si="9"/>
        <v>308</v>
      </c>
      <c r="B319" s="57" t="s">
        <v>836</v>
      </c>
      <c r="C319" s="58" t="s">
        <v>155</v>
      </c>
      <c r="D319" s="58" t="s">
        <v>837</v>
      </c>
      <c r="E319" s="58" t="s">
        <v>135</v>
      </c>
      <c r="F319" s="59">
        <v>5638415</v>
      </c>
      <c r="G319" s="59">
        <v>0</v>
      </c>
      <c r="H319" s="6">
        <f t="shared" si="8"/>
        <v>0</v>
      </c>
    </row>
    <row r="320" spans="1:8" ht="25.5">
      <c r="A320" s="44">
        <f t="shared" si="9"/>
        <v>309</v>
      </c>
      <c r="B320" s="57" t="s">
        <v>289</v>
      </c>
      <c r="C320" s="58" t="s">
        <v>155</v>
      </c>
      <c r="D320" s="58" t="s">
        <v>837</v>
      </c>
      <c r="E320" s="58" t="s">
        <v>203</v>
      </c>
      <c r="F320" s="59">
        <v>5638415</v>
      </c>
      <c r="G320" s="59">
        <v>0</v>
      </c>
      <c r="H320" s="6">
        <f aca="true" t="shared" si="10" ref="H320:H370">G320/F320</f>
        <v>0</v>
      </c>
    </row>
    <row r="321" spans="1:8" ht="51">
      <c r="A321" s="44">
        <f t="shared" si="9"/>
        <v>310</v>
      </c>
      <c r="B321" s="57" t="s">
        <v>740</v>
      </c>
      <c r="C321" s="58" t="s">
        <v>155</v>
      </c>
      <c r="D321" s="58" t="s">
        <v>741</v>
      </c>
      <c r="E321" s="58" t="s">
        <v>135</v>
      </c>
      <c r="F321" s="59">
        <v>702819</v>
      </c>
      <c r="G321" s="59">
        <v>0</v>
      </c>
      <c r="H321" s="6">
        <f t="shared" si="10"/>
        <v>0</v>
      </c>
    </row>
    <row r="322" spans="1:8" ht="25.5">
      <c r="A322" s="44">
        <f t="shared" si="9"/>
        <v>311</v>
      </c>
      <c r="B322" s="57" t="s">
        <v>289</v>
      </c>
      <c r="C322" s="58" t="s">
        <v>155</v>
      </c>
      <c r="D322" s="58" t="s">
        <v>741</v>
      </c>
      <c r="E322" s="58" t="s">
        <v>203</v>
      </c>
      <c r="F322" s="59">
        <v>702819</v>
      </c>
      <c r="G322" s="59">
        <v>0</v>
      </c>
      <c r="H322" s="6">
        <f t="shared" si="10"/>
        <v>0</v>
      </c>
    </row>
    <row r="323" spans="1:8" ht="51">
      <c r="A323" s="44">
        <f t="shared" si="9"/>
        <v>312</v>
      </c>
      <c r="B323" s="57" t="s">
        <v>742</v>
      </c>
      <c r="C323" s="58" t="s">
        <v>155</v>
      </c>
      <c r="D323" s="58" t="s">
        <v>743</v>
      </c>
      <c r="E323" s="58" t="s">
        <v>135</v>
      </c>
      <c r="F323" s="59">
        <v>1639911</v>
      </c>
      <c r="G323" s="59">
        <v>0</v>
      </c>
      <c r="H323" s="6">
        <f t="shared" si="10"/>
        <v>0</v>
      </c>
    </row>
    <row r="324" spans="1:8" ht="25.5">
      <c r="A324" s="44">
        <f t="shared" si="9"/>
        <v>313</v>
      </c>
      <c r="B324" s="57" t="s">
        <v>289</v>
      </c>
      <c r="C324" s="58" t="s">
        <v>155</v>
      </c>
      <c r="D324" s="58" t="s">
        <v>743</v>
      </c>
      <c r="E324" s="58" t="s">
        <v>203</v>
      </c>
      <c r="F324" s="59">
        <v>1639911</v>
      </c>
      <c r="G324" s="59">
        <v>0</v>
      </c>
      <c r="H324" s="6">
        <f t="shared" si="10"/>
        <v>0</v>
      </c>
    </row>
    <row r="325" spans="1:8" ht="102">
      <c r="A325" s="44">
        <f t="shared" si="9"/>
        <v>314</v>
      </c>
      <c r="B325" s="57" t="s">
        <v>385</v>
      </c>
      <c r="C325" s="58" t="s">
        <v>155</v>
      </c>
      <c r="D325" s="58" t="s">
        <v>590</v>
      </c>
      <c r="E325" s="58" t="s">
        <v>135</v>
      </c>
      <c r="F325" s="59">
        <v>400058.5</v>
      </c>
      <c r="G325" s="59">
        <v>257620</v>
      </c>
      <c r="H325" s="6">
        <f t="shared" si="10"/>
        <v>0.6439558214611113</v>
      </c>
    </row>
    <row r="326" spans="1:8" ht="25.5">
      <c r="A326" s="44">
        <f t="shared" si="9"/>
        <v>315</v>
      </c>
      <c r="B326" s="57" t="s">
        <v>289</v>
      </c>
      <c r="C326" s="58" t="s">
        <v>155</v>
      </c>
      <c r="D326" s="58" t="s">
        <v>590</v>
      </c>
      <c r="E326" s="58" t="s">
        <v>203</v>
      </c>
      <c r="F326" s="59">
        <v>400058.5</v>
      </c>
      <c r="G326" s="59">
        <v>257620</v>
      </c>
      <c r="H326" s="6">
        <f t="shared" si="10"/>
        <v>0.6439558214611113</v>
      </c>
    </row>
    <row r="327" spans="1:8" ht="38.25">
      <c r="A327" s="44">
        <f t="shared" si="9"/>
        <v>316</v>
      </c>
      <c r="B327" s="57" t="s">
        <v>386</v>
      </c>
      <c r="C327" s="58" t="s">
        <v>155</v>
      </c>
      <c r="D327" s="58" t="s">
        <v>591</v>
      </c>
      <c r="E327" s="58" t="s">
        <v>135</v>
      </c>
      <c r="F327" s="59">
        <v>1000000</v>
      </c>
      <c r="G327" s="59">
        <v>0</v>
      </c>
      <c r="H327" s="6">
        <f t="shared" si="10"/>
        <v>0</v>
      </c>
    </row>
    <row r="328" spans="1:8" ht="25.5">
      <c r="A328" s="44">
        <f t="shared" si="9"/>
        <v>317</v>
      </c>
      <c r="B328" s="57" t="s">
        <v>289</v>
      </c>
      <c r="C328" s="58" t="s">
        <v>155</v>
      </c>
      <c r="D328" s="58" t="s">
        <v>591</v>
      </c>
      <c r="E328" s="58" t="s">
        <v>203</v>
      </c>
      <c r="F328" s="59">
        <v>1000000</v>
      </c>
      <c r="G328" s="59">
        <v>0</v>
      </c>
      <c r="H328" s="6">
        <f t="shared" si="10"/>
        <v>0</v>
      </c>
    </row>
    <row r="329" spans="1:8" ht="114.75">
      <c r="A329" s="44">
        <f t="shared" si="9"/>
        <v>318</v>
      </c>
      <c r="B329" s="57" t="s">
        <v>592</v>
      </c>
      <c r="C329" s="58" t="s">
        <v>155</v>
      </c>
      <c r="D329" s="58" t="s">
        <v>593</v>
      </c>
      <c r="E329" s="58" t="s">
        <v>135</v>
      </c>
      <c r="F329" s="59">
        <v>149718000</v>
      </c>
      <c r="G329" s="59">
        <v>110353994.71</v>
      </c>
      <c r="H329" s="6">
        <f t="shared" si="10"/>
        <v>0.7370790065990729</v>
      </c>
    </row>
    <row r="330" spans="1:8" ht="12.75">
      <c r="A330" s="44">
        <f t="shared" si="9"/>
        <v>319</v>
      </c>
      <c r="B330" s="57" t="s">
        <v>312</v>
      </c>
      <c r="C330" s="58" t="s">
        <v>155</v>
      </c>
      <c r="D330" s="58" t="s">
        <v>593</v>
      </c>
      <c r="E330" s="58" t="s">
        <v>204</v>
      </c>
      <c r="F330" s="59">
        <v>149718000</v>
      </c>
      <c r="G330" s="59">
        <v>110353994.71</v>
      </c>
      <c r="H330" s="6">
        <f t="shared" si="10"/>
        <v>0.7370790065990729</v>
      </c>
    </row>
    <row r="331" spans="1:8" ht="114.75">
      <c r="A331" s="44">
        <f t="shared" si="9"/>
        <v>320</v>
      </c>
      <c r="B331" s="57" t="s">
        <v>594</v>
      </c>
      <c r="C331" s="58" t="s">
        <v>155</v>
      </c>
      <c r="D331" s="58" t="s">
        <v>595</v>
      </c>
      <c r="E331" s="58" t="s">
        <v>135</v>
      </c>
      <c r="F331" s="59">
        <v>4879000</v>
      </c>
      <c r="G331" s="59">
        <v>3363836.83</v>
      </c>
      <c r="H331" s="6">
        <f t="shared" si="10"/>
        <v>0.6894521069891372</v>
      </c>
    </row>
    <row r="332" spans="1:8" ht="25.5">
      <c r="A332" s="44">
        <f t="shared" si="9"/>
        <v>321</v>
      </c>
      <c r="B332" s="57" t="s">
        <v>289</v>
      </c>
      <c r="C332" s="58" t="s">
        <v>155</v>
      </c>
      <c r="D332" s="58" t="s">
        <v>595</v>
      </c>
      <c r="E332" s="58" t="s">
        <v>203</v>
      </c>
      <c r="F332" s="59">
        <v>4879000</v>
      </c>
      <c r="G332" s="59">
        <v>3363836.83</v>
      </c>
      <c r="H332" s="6">
        <f t="shared" si="10"/>
        <v>0.6894521069891372</v>
      </c>
    </row>
    <row r="333" spans="1:8" ht="38.25">
      <c r="A333" s="44">
        <f t="shared" si="9"/>
        <v>322</v>
      </c>
      <c r="B333" s="57" t="s">
        <v>387</v>
      </c>
      <c r="C333" s="58" t="s">
        <v>155</v>
      </c>
      <c r="D333" s="58" t="s">
        <v>596</v>
      </c>
      <c r="E333" s="58" t="s">
        <v>135</v>
      </c>
      <c r="F333" s="59">
        <v>15146062.05</v>
      </c>
      <c r="G333" s="59">
        <v>8335179.08</v>
      </c>
      <c r="H333" s="6">
        <f t="shared" si="10"/>
        <v>0.5503198819920323</v>
      </c>
    </row>
    <row r="334" spans="1:8" ht="25.5">
      <c r="A334" s="44">
        <f aca="true" t="shared" si="11" ref="A334:A397">A333+1</f>
        <v>323</v>
      </c>
      <c r="B334" s="57" t="s">
        <v>289</v>
      </c>
      <c r="C334" s="58" t="s">
        <v>155</v>
      </c>
      <c r="D334" s="58" t="s">
        <v>596</v>
      </c>
      <c r="E334" s="58" t="s">
        <v>203</v>
      </c>
      <c r="F334" s="59">
        <v>15146062.05</v>
      </c>
      <c r="G334" s="59">
        <v>8335179.08</v>
      </c>
      <c r="H334" s="6">
        <f t="shared" si="10"/>
        <v>0.5503198819920323</v>
      </c>
    </row>
    <row r="335" spans="1:8" ht="38.25">
      <c r="A335" s="44">
        <f t="shared" si="11"/>
        <v>324</v>
      </c>
      <c r="B335" s="57" t="s">
        <v>744</v>
      </c>
      <c r="C335" s="58" t="s">
        <v>155</v>
      </c>
      <c r="D335" s="58" t="s">
        <v>745</v>
      </c>
      <c r="E335" s="58" t="s">
        <v>135</v>
      </c>
      <c r="F335" s="59">
        <v>13818900</v>
      </c>
      <c r="G335" s="59">
        <v>0</v>
      </c>
      <c r="H335" s="6">
        <f t="shared" si="10"/>
        <v>0</v>
      </c>
    </row>
    <row r="336" spans="1:8" ht="25.5">
      <c r="A336" s="44">
        <f t="shared" si="11"/>
        <v>325</v>
      </c>
      <c r="B336" s="57" t="s">
        <v>289</v>
      </c>
      <c r="C336" s="58" t="s">
        <v>155</v>
      </c>
      <c r="D336" s="58" t="s">
        <v>745</v>
      </c>
      <c r="E336" s="58" t="s">
        <v>203</v>
      </c>
      <c r="F336" s="59">
        <v>13818900</v>
      </c>
      <c r="G336" s="59">
        <v>0</v>
      </c>
      <c r="H336" s="6">
        <f t="shared" si="10"/>
        <v>0</v>
      </c>
    </row>
    <row r="337" spans="1:8" ht="25.5">
      <c r="A337" s="44">
        <f t="shared" si="11"/>
        <v>326</v>
      </c>
      <c r="B337" s="57" t="s">
        <v>597</v>
      </c>
      <c r="C337" s="58" t="s">
        <v>155</v>
      </c>
      <c r="D337" s="58" t="s">
        <v>598</v>
      </c>
      <c r="E337" s="58" t="s">
        <v>135</v>
      </c>
      <c r="F337" s="59">
        <v>3536979.9</v>
      </c>
      <c r="G337" s="59">
        <v>0</v>
      </c>
      <c r="H337" s="6">
        <f t="shared" si="10"/>
        <v>0</v>
      </c>
    </row>
    <row r="338" spans="1:8" ht="25.5">
      <c r="A338" s="44">
        <f t="shared" si="11"/>
        <v>327</v>
      </c>
      <c r="B338" s="57" t="s">
        <v>289</v>
      </c>
      <c r="C338" s="58" t="s">
        <v>155</v>
      </c>
      <c r="D338" s="58" t="s">
        <v>598</v>
      </c>
      <c r="E338" s="58" t="s">
        <v>203</v>
      </c>
      <c r="F338" s="59">
        <v>3536979.9</v>
      </c>
      <c r="G338" s="59">
        <v>0</v>
      </c>
      <c r="H338" s="6">
        <f t="shared" si="10"/>
        <v>0</v>
      </c>
    </row>
    <row r="339" spans="1:8" ht="51">
      <c r="A339" s="44">
        <f t="shared" si="11"/>
        <v>328</v>
      </c>
      <c r="B339" s="57" t="s">
        <v>750</v>
      </c>
      <c r="C339" s="58" t="s">
        <v>155</v>
      </c>
      <c r="D339" s="58" t="s">
        <v>751</v>
      </c>
      <c r="E339" s="58" t="s">
        <v>135</v>
      </c>
      <c r="F339" s="59">
        <v>1098104</v>
      </c>
      <c r="G339" s="59">
        <v>82826.06</v>
      </c>
      <c r="H339" s="6">
        <f t="shared" si="10"/>
        <v>0.07542642591229974</v>
      </c>
    </row>
    <row r="340" spans="1:8" ht="25.5">
      <c r="A340" s="44">
        <f t="shared" si="11"/>
        <v>329</v>
      </c>
      <c r="B340" s="57" t="s">
        <v>289</v>
      </c>
      <c r="C340" s="58" t="s">
        <v>155</v>
      </c>
      <c r="D340" s="58" t="s">
        <v>751</v>
      </c>
      <c r="E340" s="58" t="s">
        <v>203</v>
      </c>
      <c r="F340" s="59">
        <v>1098104</v>
      </c>
      <c r="G340" s="59">
        <v>82826.06</v>
      </c>
      <c r="H340" s="6">
        <f t="shared" si="10"/>
        <v>0.07542642591229974</v>
      </c>
    </row>
    <row r="341" spans="1:8" ht="38.25">
      <c r="A341" s="44">
        <f t="shared" si="11"/>
        <v>330</v>
      </c>
      <c r="B341" s="57" t="s">
        <v>752</v>
      </c>
      <c r="C341" s="58" t="s">
        <v>155</v>
      </c>
      <c r="D341" s="58" t="s">
        <v>753</v>
      </c>
      <c r="E341" s="58" t="s">
        <v>135</v>
      </c>
      <c r="F341" s="59">
        <v>339958</v>
      </c>
      <c r="G341" s="59">
        <v>339958</v>
      </c>
      <c r="H341" s="6">
        <f t="shared" si="10"/>
        <v>1</v>
      </c>
    </row>
    <row r="342" spans="1:8" ht="25.5">
      <c r="A342" s="44">
        <f t="shared" si="11"/>
        <v>331</v>
      </c>
      <c r="B342" s="57" t="s">
        <v>289</v>
      </c>
      <c r="C342" s="58" t="s">
        <v>155</v>
      </c>
      <c r="D342" s="58" t="s">
        <v>753</v>
      </c>
      <c r="E342" s="58" t="s">
        <v>203</v>
      </c>
      <c r="F342" s="59">
        <v>339958</v>
      </c>
      <c r="G342" s="59">
        <v>339958</v>
      </c>
      <c r="H342" s="6">
        <f t="shared" si="10"/>
        <v>1</v>
      </c>
    </row>
    <row r="343" spans="1:8" ht="38.25">
      <c r="A343" s="44">
        <f t="shared" si="11"/>
        <v>332</v>
      </c>
      <c r="B343" s="57" t="s">
        <v>754</v>
      </c>
      <c r="C343" s="58" t="s">
        <v>155</v>
      </c>
      <c r="D343" s="58" t="s">
        <v>755</v>
      </c>
      <c r="E343" s="58" t="s">
        <v>135</v>
      </c>
      <c r="F343" s="59">
        <v>833334</v>
      </c>
      <c r="G343" s="59">
        <v>833334</v>
      </c>
      <c r="H343" s="6">
        <f t="shared" si="10"/>
        <v>1</v>
      </c>
    </row>
    <row r="344" spans="1:8" ht="25.5">
      <c r="A344" s="44">
        <f t="shared" si="11"/>
        <v>333</v>
      </c>
      <c r="B344" s="57" t="s">
        <v>289</v>
      </c>
      <c r="C344" s="58" t="s">
        <v>155</v>
      </c>
      <c r="D344" s="58" t="s">
        <v>755</v>
      </c>
      <c r="E344" s="58" t="s">
        <v>203</v>
      </c>
      <c r="F344" s="59">
        <v>833334</v>
      </c>
      <c r="G344" s="59">
        <v>833334</v>
      </c>
      <c r="H344" s="6">
        <f t="shared" si="10"/>
        <v>1</v>
      </c>
    </row>
    <row r="345" spans="1:8" ht="38.25">
      <c r="A345" s="44">
        <f t="shared" si="11"/>
        <v>334</v>
      </c>
      <c r="B345" s="57" t="s">
        <v>388</v>
      </c>
      <c r="C345" s="58" t="s">
        <v>155</v>
      </c>
      <c r="D345" s="58" t="s">
        <v>601</v>
      </c>
      <c r="E345" s="58" t="s">
        <v>135</v>
      </c>
      <c r="F345" s="59">
        <v>36726620.99</v>
      </c>
      <c r="G345" s="59">
        <v>26108877.43</v>
      </c>
      <c r="H345" s="6">
        <f t="shared" si="10"/>
        <v>0.7108978916712478</v>
      </c>
    </row>
    <row r="346" spans="1:8" ht="12.75">
      <c r="A346" s="44">
        <f t="shared" si="11"/>
        <v>335</v>
      </c>
      <c r="B346" s="57" t="s">
        <v>389</v>
      </c>
      <c r="C346" s="58" t="s">
        <v>155</v>
      </c>
      <c r="D346" s="58" t="s">
        <v>673</v>
      </c>
      <c r="E346" s="58" t="s">
        <v>135</v>
      </c>
      <c r="F346" s="59">
        <v>36276720.99</v>
      </c>
      <c r="G346" s="59">
        <v>25658977.43</v>
      </c>
      <c r="H346" s="6">
        <f t="shared" si="10"/>
        <v>0.7073124783541799</v>
      </c>
    </row>
    <row r="347" spans="1:8" ht="25.5">
      <c r="A347" s="44">
        <f t="shared" si="11"/>
        <v>336</v>
      </c>
      <c r="B347" s="57" t="s">
        <v>391</v>
      </c>
      <c r="C347" s="58" t="s">
        <v>155</v>
      </c>
      <c r="D347" s="58" t="s">
        <v>602</v>
      </c>
      <c r="E347" s="58" t="s">
        <v>135</v>
      </c>
      <c r="F347" s="59">
        <v>34435185.72</v>
      </c>
      <c r="G347" s="59">
        <v>24114079.56</v>
      </c>
      <c r="H347" s="6">
        <f t="shared" si="10"/>
        <v>0.7002744157117907</v>
      </c>
    </row>
    <row r="348" spans="1:8" ht="12.75">
      <c r="A348" s="44">
        <f t="shared" si="11"/>
        <v>337</v>
      </c>
      <c r="B348" s="57" t="s">
        <v>312</v>
      </c>
      <c r="C348" s="58" t="s">
        <v>155</v>
      </c>
      <c r="D348" s="58" t="s">
        <v>602</v>
      </c>
      <c r="E348" s="58" t="s">
        <v>204</v>
      </c>
      <c r="F348" s="59">
        <v>30346014</v>
      </c>
      <c r="G348" s="59">
        <v>21814223.09</v>
      </c>
      <c r="H348" s="6">
        <f t="shared" si="10"/>
        <v>0.7188497009854408</v>
      </c>
    </row>
    <row r="349" spans="1:8" ht="25.5">
      <c r="A349" s="44">
        <f t="shared" si="11"/>
        <v>338</v>
      </c>
      <c r="B349" s="57" t="s">
        <v>289</v>
      </c>
      <c r="C349" s="58" t="s">
        <v>155</v>
      </c>
      <c r="D349" s="58" t="s">
        <v>602</v>
      </c>
      <c r="E349" s="58" t="s">
        <v>203</v>
      </c>
      <c r="F349" s="59">
        <v>3696642.72</v>
      </c>
      <c r="G349" s="59">
        <v>2008314.47</v>
      </c>
      <c r="H349" s="6">
        <f t="shared" si="10"/>
        <v>0.5432806527756623</v>
      </c>
    </row>
    <row r="350" spans="1:8" ht="12.75">
      <c r="A350" s="44">
        <f t="shared" si="11"/>
        <v>339</v>
      </c>
      <c r="B350" s="57" t="s">
        <v>292</v>
      </c>
      <c r="C350" s="58" t="s">
        <v>155</v>
      </c>
      <c r="D350" s="58" t="s">
        <v>602</v>
      </c>
      <c r="E350" s="58" t="s">
        <v>205</v>
      </c>
      <c r="F350" s="59">
        <v>392529</v>
      </c>
      <c r="G350" s="59">
        <v>291542</v>
      </c>
      <c r="H350" s="6">
        <f t="shared" si="10"/>
        <v>0.7427272889391612</v>
      </c>
    </row>
    <row r="351" spans="1:8" ht="25.5">
      <c r="A351" s="44">
        <f t="shared" si="11"/>
        <v>340</v>
      </c>
      <c r="B351" s="57" t="s">
        <v>392</v>
      </c>
      <c r="C351" s="58" t="s">
        <v>155</v>
      </c>
      <c r="D351" s="58" t="s">
        <v>603</v>
      </c>
      <c r="E351" s="58" t="s">
        <v>135</v>
      </c>
      <c r="F351" s="59">
        <v>927900.59</v>
      </c>
      <c r="G351" s="59">
        <v>755212.42</v>
      </c>
      <c r="H351" s="6">
        <f t="shared" si="10"/>
        <v>0.8138936736746768</v>
      </c>
    </row>
    <row r="352" spans="1:8" ht="25.5">
      <c r="A352" s="44">
        <f t="shared" si="11"/>
        <v>341</v>
      </c>
      <c r="B352" s="57" t="s">
        <v>289</v>
      </c>
      <c r="C352" s="58" t="s">
        <v>155</v>
      </c>
      <c r="D352" s="58" t="s">
        <v>603</v>
      </c>
      <c r="E352" s="58" t="s">
        <v>203</v>
      </c>
      <c r="F352" s="59">
        <v>927900.59</v>
      </c>
      <c r="G352" s="59">
        <v>755212.42</v>
      </c>
      <c r="H352" s="6">
        <f t="shared" si="10"/>
        <v>0.8138936736746768</v>
      </c>
    </row>
    <row r="353" spans="1:8" ht="25.5">
      <c r="A353" s="44">
        <f t="shared" si="11"/>
        <v>342</v>
      </c>
      <c r="B353" s="57" t="s">
        <v>390</v>
      </c>
      <c r="C353" s="58" t="s">
        <v>155</v>
      </c>
      <c r="D353" s="58" t="s">
        <v>604</v>
      </c>
      <c r="E353" s="58" t="s">
        <v>135</v>
      </c>
      <c r="F353" s="59">
        <v>913634.68</v>
      </c>
      <c r="G353" s="59">
        <v>789685.45</v>
      </c>
      <c r="H353" s="6">
        <f t="shared" si="10"/>
        <v>0.8643339261158518</v>
      </c>
    </row>
    <row r="354" spans="1:8" ht="25.5">
      <c r="A354" s="44">
        <f t="shared" si="11"/>
        <v>343</v>
      </c>
      <c r="B354" s="57" t="s">
        <v>289</v>
      </c>
      <c r="C354" s="58" t="s">
        <v>155</v>
      </c>
      <c r="D354" s="58" t="s">
        <v>604</v>
      </c>
      <c r="E354" s="58" t="s">
        <v>203</v>
      </c>
      <c r="F354" s="59">
        <v>913634.68</v>
      </c>
      <c r="G354" s="59">
        <v>789685.45</v>
      </c>
      <c r="H354" s="6">
        <f t="shared" si="10"/>
        <v>0.8643339261158518</v>
      </c>
    </row>
    <row r="355" spans="1:8" ht="25.5">
      <c r="A355" s="44">
        <f t="shared" si="11"/>
        <v>344</v>
      </c>
      <c r="B355" s="57" t="s">
        <v>683</v>
      </c>
      <c r="C355" s="58" t="s">
        <v>155</v>
      </c>
      <c r="D355" s="58" t="s">
        <v>684</v>
      </c>
      <c r="E355" s="58" t="s">
        <v>135</v>
      </c>
      <c r="F355" s="59">
        <v>449900</v>
      </c>
      <c r="G355" s="59">
        <v>449900</v>
      </c>
      <c r="H355" s="6">
        <f t="shared" si="10"/>
        <v>1</v>
      </c>
    </row>
    <row r="356" spans="1:8" ht="51">
      <c r="A356" s="44">
        <f t="shared" si="11"/>
        <v>345</v>
      </c>
      <c r="B356" s="57" t="s">
        <v>756</v>
      </c>
      <c r="C356" s="58" t="s">
        <v>155</v>
      </c>
      <c r="D356" s="58" t="s">
        <v>757</v>
      </c>
      <c r="E356" s="58" t="s">
        <v>135</v>
      </c>
      <c r="F356" s="59">
        <v>168180</v>
      </c>
      <c r="G356" s="59">
        <v>168180</v>
      </c>
      <c r="H356" s="6">
        <f t="shared" si="10"/>
        <v>1</v>
      </c>
    </row>
    <row r="357" spans="1:8" ht="25.5">
      <c r="A357" s="44">
        <f t="shared" si="11"/>
        <v>346</v>
      </c>
      <c r="B357" s="57" t="s">
        <v>289</v>
      </c>
      <c r="C357" s="58" t="s">
        <v>155</v>
      </c>
      <c r="D357" s="58" t="s">
        <v>757</v>
      </c>
      <c r="E357" s="58" t="s">
        <v>203</v>
      </c>
      <c r="F357" s="59">
        <v>168180</v>
      </c>
      <c r="G357" s="59">
        <v>168180</v>
      </c>
      <c r="H357" s="6">
        <f t="shared" si="10"/>
        <v>1</v>
      </c>
    </row>
    <row r="358" spans="1:8" ht="51">
      <c r="A358" s="44">
        <f t="shared" si="11"/>
        <v>347</v>
      </c>
      <c r="B358" s="57" t="s">
        <v>756</v>
      </c>
      <c r="C358" s="58" t="s">
        <v>155</v>
      </c>
      <c r="D358" s="58" t="s">
        <v>758</v>
      </c>
      <c r="E358" s="58" t="s">
        <v>135</v>
      </c>
      <c r="F358" s="59">
        <v>281720</v>
      </c>
      <c r="G358" s="59">
        <v>281720</v>
      </c>
      <c r="H358" s="6">
        <f t="shared" si="10"/>
        <v>1</v>
      </c>
    </row>
    <row r="359" spans="1:8" ht="25.5">
      <c r="A359" s="44">
        <f t="shared" si="11"/>
        <v>348</v>
      </c>
      <c r="B359" s="57" t="s">
        <v>289</v>
      </c>
      <c r="C359" s="58" t="s">
        <v>155</v>
      </c>
      <c r="D359" s="58" t="s">
        <v>758</v>
      </c>
      <c r="E359" s="58" t="s">
        <v>203</v>
      </c>
      <c r="F359" s="59">
        <v>281720</v>
      </c>
      <c r="G359" s="59">
        <v>281720</v>
      </c>
      <c r="H359" s="6">
        <f t="shared" si="10"/>
        <v>1</v>
      </c>
    </row>
    <row r="360" spans="1:8" ht="12.75">
      <c r="A360" s="44">
        <f t="shared" si="11"/>
        <v>349</v>
      </c>
      <c r="B360" s="57" t="s">
        <v>90</v>
      </c>
      <c r="C360" s="58" t="s">
        <v>156</v>
      </c>
      <c r="D360" s="58" t="s">
        <v>451</v>
      </c>
      <c r="E360" s="58" t="s">
        <v>135</v>
      </c>
      <c r="F360" s="59">
        <v>19948200</v>
      </c>
      <c r="G360" s="59">
        <v>18630411.93</v>
      </c>
      <c r="H360" s="6">
        <f t="shared" si="10"/>
        <v>0.9339394998044936</v>
      </c>
    </row>
    <row r="361" spans="1:8" ht="38.25">
      <c r="A361" s="44">
        <f t="shared" si="11"/>
        <v>350</v>
      </c>
      <c r="B361" s="57" t="s">
        <v>368</v>
      </c>
      <c r="C361" s="58" t="s">
        <v>156</v>
      </c>
      <c r="D361" s="58" t="s">
        <v>572</v>
      </c>
      <c r="E361" s="58" t="s">
        <v>135</v>
      </c>
      <c r="F361" s="59">
        <v>18089450</v>
      </c>
      <c r="G361" s="59">
        <v>17248128.87</v>
      </c>
      <c r="H361" s="6">
        <f t="shared" si="10"/>
        <v>0.9534910608116887</v>
      </c>
    </row>
    <row r="362" spans="1:8" ht="38.25">
      <c r="A362" s="44">
        <f t="shared" si="11"/>
        <v>351</v>
      </c>
      <c r="B362" s="57" t="s">
        <v>393</v>
      </c>
      <c r="C362" s="58" t="s">
        <v>156</v>
      </c>
      <c r="D362" s="58" t="s">
        <v>674</v>
      </c>
      <c r="E362" s="58" t="s">
        <v>135</v>
      </c>
      <c r="F362" s="59">
        <v>17354450</v>
      </c>
      <c r="G362" s="59">
        <v>16878012.87</v>
      </c>
      <c r="H362" s="6">
        <f t="shared" si="10"/>
        <v>0.9725466880252616</v>
      </c>
    </row>
    <row r="363" spans="1:8" ht="25.5">
      <c r="A363" s="44">
        <f t="shared" si="11"/>
        <v>352</v>
      </c>
      <c r="B363" s="57" t="s">
        <v>394</v>
      </c>
      <c r="C363" s="58" t="s">
        <v>156</v>
      </c>
      <c r="D363" s="58" t="s">
        <v>605</v>
      </c>
      <c r="E363" s="58" t="s">
        <v>135</v>
      </c>
      <c r="F363" s="59">
        <v>7801112.6</v>
      </c>
      <c r="G363" s="59">
        <v>7463126.01</v>
      </c>
      <c r="H363" s="6">
        <f t="shared" si="10"/>
        <v>0.9566745658817949</v>
      </c>
    </row>
    <row r="364" spans="1:8" ht="25.5">
      <c r="A364" s="44">
        <f t="shared" si="11"/>
        <v>353</v>
      </c>
      <c r="B364" s="57" t="s">
        <v>289</v>
      </c>
      <c r="C364" s="58" t="s">
        <v>156</v>
      </c>
      <c r="D364" s="58" t="s">
        <v>605</v>
      </c>
      <c r="E364" s="58" t="s">
        <v>203</v>
      </c>
      <c r="F364" s="59">
        <v>7801112.6</v>
      </c>
      <c r="G364" s="59">
        <v>7463126.01</v>
      </c>
      <c r="H364" s="6">
        <f t="shared" si="10"/>
        <v>0.9566745658817949</v>
      </c>
    </row>
    <row r="365" spans="1:8" ht="25.5">
      <c r="A365" s="44">
        <f t="shared" si="11"/>
        <v>354</v>
      </c>
      <c r="B365" s="57" t="s">
        <v>395</v>
      </c>
      <c r="C365" s="58" t="s">
        <v>156</v>
      </c>
      <c r="D365" s="58" t="s">
        <v>606</v>
      </c>
      <c r="E365" s="58" t="s">
        <v>135</v>
      </c>
      <c r="F365" s="59">
        <v>1211737.4</v>
      </c>
      <c r="G365" s="59">
        <v>1179476.73</v>
      </c>
      <c r="H365" s="6">
        <f t="shared" si="10"/>
        <v>0.9733765170572436</v>
      </c>
    </row>
    <row r="366" spans="1:8" ht="25.5">
      <c r="A366" s="44">
        <f t="shared" si="11"/>
        <v>355</v>
      </c>
      <c r="B366" s="57" t="s">
        <v>289</v>
      </c>
      <c r="C366" s="58" t="s">
        <v>156</v>
      </c>
      <c r="D366" s="58" t="s">
        <v>606</v>
      </c>
      <c r="E366" s="58" t="s">
        <v>203</v>
      </c>
      <c r="F366" s="59">
        <v>1211737.4</v>
      </c>
      <c r="G366" s="59">
        <v>1179476.73</v>
      </c>
      <c r="H366" s="6">
        <f t="shared" si="10"/>
        <v>0.9733765170572436</v>
      </c>
    </row>
    <row r="367" spans="1:8" ht="38.25">
      <c r="A367" s="44">
        <f t="shared" si="11"/>
        <v>356</v>
      </c>
      <c r="B367" s="57" t="s">
        <v>396</v>
      </c>
      <c r="C367" s="58" t="s">
        <v>156</v>
      </c>
      <c r="D367" s="58" t="s">
        <v>607</v>
      </c>
      <c r="E367" s="58" t="s">
        <v>135</v>
      </c>
      <c r="F367" s="59">
        <v>100000</v>
      </c>
      <c r="G367" s="59">
        <v>0</v>
      </c>
      <c r="H367" s="6">
        <f t="shared" si="10"/>
        <v>0</v>
      </c>
    </row>
    <row r="368" spans="1:8" ht="25.5">
      <c r="A368" s="44">
        <f t="shared" si="11"/>
        <v>357</v>
      </c>
      <c r="B368" s="57" t="s">
        <v>289</v>
      </c>
      <c r="C368" s="58" t="s">
        <v>156</v>
      </c>
      <c r="D368" s="58" t="s">
        <v>607</v>
      </c>
      <c r="E368" s="58" t="s">
        <v>203</v>
      </c>
      <c r="F368" s="59">
        <v>100000</v>
      </c>
      <c r="G368" s="59">
        <v>0</v>
      </c>
      <c r="H368" s="6">
        <f t="shared" si="10"/>
        <v>0</v>
      </c>
    </row>
    <row r="369" spans="1:8" ht="25.5">
      <c r="A369" s="44">
        <f t="shared" si="11"/>
        <v>358</v>
      </c>
      <c r="B369" s="57" t="s">
        <v>397</v>
      </c>
      <c r="C369" s="58" t="s">
        <v>156</v>
      </c>
      <c r="D369" s="58" t="s">
        <v>608</v>
      </c>
      <c r="E369" s="58" t="s">
        <v>135</v>
      </c>
      <c r="F369" s="59">
        <v>8241600</v>
      </c>
      <c r="G369" s="59">
        <v>8235410.13</v>
      </c>
      <c r="H369" s="6">
        <f t="shared" si="10"/>
        <v>0.999248948019802</v>
      </c>
    </row>
    <row r="370" spans="1:8" ht="25.5">
      <c r="A370" s="44">
        <f t="shared" si="11"/>
        <v>359</v>
      </c>
      <c r="B370" s="57" t="s">
        <v>289</v>
      </c>
      <c r="C370" s="58" t="s">
        <v>156</v>
      </c>
      <c r="D370" s="58" t="s">
        <v>608</v>
      </c>
      <c r="E370" s="58" t="s">
        <v>203</v>
      </c>
      <c r="F370" s="59">
        <v>8241600</v>
      </c>
      <c r="G370" s="59">
        <v>8235410.13</v>
      </c>
      <c r="H370" s="6">
        <f t="shared" si="10"/>
        <v>0.999248948019802</v>
      </c>
    </row>
    <row r="371" spans="1:8" ht="25.5">
      <c r="A371" s="44">
        <f t="shared" si="11"/>
        <v>360</v>
      </c>
      <c r="B371" s="57" t="s">
        <v>398</v>
      </c>
      <c r="C371" s="58" t="s">
        <v>156</v>
      </c>
      <c r="D371" s="58" t="s">
        <v>672</v>
      </c>
      <c r="E371" s="58" t="s">
        <v>135</v>
      </c>
      <c r="F371" s="59">
        <v>735000</v>
      </c>
      <c r="G371" s="59">
        <v>370116</v>
      </c>
      <c r="H371" s="6">
        <f aca="true" t="shared" si="12" ref="H371:H430">G371/F371</f>
        <v>0.5035591836734694</v>
      </c>
    </row>
    <row r="372" spans="1:8" ht="38.25">
      <c r="A372" s="44">
        <f t="shared" si="11"/>
        <v>361</v>
      </c>
      <c r="B372" s="57" t="s">
        <v>399</v>
      </c>
      <c r="C372" s="58" t="s">
        <v>156</v>
      </c>
      <c r="D372" s="58" t="s">
        <v>609</v>
      </c>
      <c r="E372" s="58" t="s">
        <v>135</v>
      </c>
      <c r="F372" s="59">
        <v>150000</v>
      </c>
      <c r="G372" s="59">
        <v>145275</v>
      </c>
      <c r="H372" s="6">
        <f t="shared" si="12"/>
        <v>0.9685</v>
      </c>
    </row>
    <row r="373" spans="1:8" ht="25.5">
      <c r="A373" s="44">
        <f t="shared" si="11"/>
        <v>362</v>
      </c>
      <c r="B373" s="57" t="s">
        <v>289</v>
      </c>
      <c r="C373" s="58" t="s">
        <v>156</v>
      </c>
      <c r="D373" s="58" t="s">
        <v>609</v>
      </c>
      <c r="E373" s="58" t="s">
        <v>203</v>
      </c>
      <c r="F373" s="59">
        <v>150000</v>
      </c>
      <c r="G373" s="59">
        <v>145275</v>
      </c>
      <c r="H373" s="6">
        <f t="shared" si="12"/>
        <v>0.9685</v>
      </c>
    </row>
    <row r="374" spans="1:8" ht="25.5">
      <c r="A374" s="44">
        <f t="shared" si="11"/>
        <v>363</v>
      </c>
      <c r="B374" s="57" t="s">
        <v>599</v>
      </c>
      <c r="C374" s="58" t="s">
        <v>156</v>
      </c>
      <c r="D374" s="58" t="s">
        <v>600</v>
      </c>
      <c r="E374" s="58" t="s">
        <v>135</v>
      </c>
      <c r="F374" s="59">
        <v>255000</v>
      </c>
      <c r="G374" s="59">
        <v>165000</v>
      </c>
      <c r="H374" s="6">
        <f t="shared" si="12"/>
        <v>0.6470588235294118</v>
      </c>
    </row>
    <row r="375" spans="1:8" ht="25.5">
      <c r="A375" s="44">
        <f t="shared" si="11"/>
        <v>364</v>
      </c>
      <c r="B375" s="57" t="s">
        <v>289</v>
      </c>
      <c r="C375" s="58" t="s">
        <v>156</v>
      </c>
      <c r="D375" s="58" t="s">
        <v>600</v>
      </c>
      <c r="E375" s="58" t="s">
        <v>203</v>
      </c>
      <c r="F375" s="59">
        <v>255000</v>
      </c>
      <c r="G375" s="59">
        <v>165000</v>
      </c>
      <c r="H375" s="6">
        <f t="shared" si="12"/>
        <v>0.6470588235294118</v>
      </c>
    </row>
    <row r="376" spans="1:8" ht="25.5">
      <c r="A376" s="44">
        <f t="shared" si="11"/>
        <v>365</v>
      </c>
      <c r="B376" s="57" t="s">
        <v>400</v>
      </c>
      <c r="C376" s="58" t="s">
        <v>156</v>
      </c>
      <c r="D376" s="58" t="s">
        <v>610</v>
      </c>
      <c r="E376" s="58" t="s">
        <v>135</v>
      </c>
      <c r="F376" s="59">
        <v>330000</v>
      </c>
      <c r="G376" s="59">
        <v>59841</v>
      </c>
      <c r="H376" s="6">
        <f t="shared" si="12"/>
        <v>0.18133636363636363</v>
      </c>
    </row>
    <row r="377" spans="1:8" ht="12.75">
      <c r="A377" s="44">
        <f t="shared" si="11"/>
        <v>366</v>
      </c>
      <c r="B377" s="57" t="s">
        <v>312</v>
      </c>
      <c r="C377" s="58" t="s">
        <v>156</v>
      </c>
      <c r="D377" s="58" t="s">
        <v>610</v>
      </c>
      <c r="E377" s="58" t="s">
        <v>204</v>
      </c>
      <c r="F377" s="59">
        <v>31000</v>
      </c>
      <c r="G377" s="59">
        <v>31000</v>
      </c>
      <c r="H377" s="6">
        <f t="shared" si="12"/>
        <v>1</v>
      </c>
    </row>
    <row r="378" spans="1:8" ht="25.5">
      <c r="A378" s="44">
        <f t="shared" si="11"/>
        <v>367</v>
      </c>
      <c r="B378" s="57" t="s">
        <v>289</v>
      </c>
      <c r="C378" s="58" t="s">
        <v>156</v>
      </c>
      <c r="D378" s="58" t="s">
        <v>610</v>
      </c>
      <c r="E378" s="58" t="s">
        <v>203</v>
      </c>
      <c r="F378" s="59">
        <v>299000</v>
      </c>
      <c r="G378" s="59">
        <v>28841</v>
      </c>
      <c r="H378" s="6">
        <f t="shared" si="12"/>
        <v>0.0964581939799331</v>
      </c>
    </row>
    <row r="379" spans="1:8" ht="38.25">
      <c r="A379" s="44">
        <f t="shared" si="11"/>
        <v>368</v>
      </c>
      <c r="B379" s="57" t="s">
        <v>388</v>
      </c>
      <c r="C379" s="58" t="s">
        <v>156</v>
      </c>
      <c r="D379" s="58" t="s">
        <v>601</v>
      </c>
      <c r="E379" s="58" t="s">
        <v>135</v>
      </c>
      <c r="F379" s="59">
        <v>1858750</v>
      </c>
      <c r="G379" s="59">
        <v>1382283.06</v>
      </c>
      <c r="H379" s="6">
        <f t="shared" si="12"/>
        <v>0.743662708809684</v>
      </c>
    </row>
    <row r="380" spans="1:8" ht="25.5">
      <c r="A380" s="44">
        <f t="shared" si="11"/>
        <v>369</v>
      </c>
      <c r="B380" s="57" t="s">
        <v>401</v>
      </c>
      <c r="C380" s="58" t="s">
        <v>156</v>
      </c>
      <c r="D380" s="58" t="s">
        <v>675</v>
      </c>
      <c r="E380" s="58" t="s">
        <v>135</v>
      </c>
      <c r="F380" s="59">
        <v>1375000</v>
      </c>
      <c r="G380" s="59">
        <v>1044280.72</v>
      </c>
      <c r="H380" s="6">
        <f t="shared" si="12"/>
        <v>0.7594768872727272</v>
      </c>
    </row>
    <row r="381" spans="1:8" ht="25.5">
      <c r="A381" s="44">
        <f t="shared" si="11"/>
        <v>370</v>
      </c>
      <c r="B381" s="57" t="s">
        <v>402</v>
      </c>
      <c r="C381" s="58" t="s">
        <v>156</v>
      </c>
      <c r="D381" s="58" t="s">
        <v>611</v>
      </c>
      <c r="E381" s="58" t="s">
        <v>135</v>
      </c>
      <c r="F381" s="59">
        <v>595000</v>
      </c>
      <c r="G381" s="59">
        <v>487165.34</v>
      </c>
      <c r="H381" s="6">
        <f t="shared" si="12"/>
        <v>0.8187652773109244</v>
      </c>
    </row>
    <row r="382" spans="1:8" ht="25.5">
      <c r="A382" s="44">
        <f t="shared" si="11"/>
        <v>371</v>
      </c>
      <c r="B382" s="57" t="s">
        <v>289</v>
      </c>
      <c r="C382" s="58" t="s">
        <v>156</v>
      </c>
      <c r="D382" s="58" t="s">
        <v>611</v>
      </c>
      <c r="E382" s="58" t="s">
        <v>203</v>
      </c>
      <c r="F382" s="59">
        <v>547884.73</v>
      </c>
      <c r="G382" s="59">
        <v>440050.07</v>
      </c>
      <c r="H382" s="6">
        <f t="shared" si="12"/>
        <v>0.8031800229219749</v>
      </c>
    </row>
    <row r="383" spans="1:8" ht="12.75">
      <c r="A383" s="44">
        <f t="shared" si="11"/>
        <v>372</v>
      </c>
      <c r="B383" s="57" t="s">
        <v>321</v>
      </c>
      <c r="C383" s="58" t="s">
        <v>156</v>
      </c>
      <c r="D383" s="58" t="s">
        <v>611</v>
      </c>
      <c r="E383" s="58" t="s">
        <v>210</v>
      </c>
      <c r="F383" s="59">
        <v>47115.27</v>
      </c>
      <c r="G383" s="59">
        <v>47115.27</v>
      </c>
      <c r="H383" s="6">
        <f t="shared" si="12"/>
        <v>1</v>
      </c>
    </row>
    <row r="384" spans="1:8" ht="38.25">
      <c r="A384" s="44">
        <f t="shared" si="11"/>
        <v>373</v>
      </c>
      <c r="B384" s="57" t="s">
        <v>403</v>
      </c>
      <c r="C384" s="58" t="s">
        <v>156</v>
      </c>
      <c r="D384" s="58" t="s">
        <v>612</v>
      </c>
      <c r="E384" s="58" t="s">
        <v>135</v>
      </c>
      <c r="F384" s="59">
        <v>780000</v>
      </c>
      <c r="G384" s="59">
        <v>557115.38</v>
      </c>
      <c r="H384" s="6">
        <f t="shared" si="12"/>
        <v>0.7142504871794871</v>
      </c>
    </row>
    <row r="385" spans="1:8" ht="12.75">
      <c r="A385" s="44">
        <f t="shared" si="11"/>
        <v>374</v>
      </c>
      <c r="B385" s="57" t="s">
        <v>312</v>
      </c>
      <c r="C385" s="58" t="s">
        <v>156</v>
      </c>
      <c r="D385" s="58" t="s">
        <v>612</v>
      </c>
      <c r="E385" s="58" t="s">
        <v>204</v>
      </c>
      <c r="F385" s="59">
        <v>738000</v>
      </c>
      <c r="G385" s="59">
        <v>528647.95</v>
      </c>
      <c r="H385" s="6">
        <f t="shared" si="12"/>
        <v>0.7163251355013549</v>
      </c>
    </row>
    <row r="386" spans="1:8" ht="25.5">
      <c r="A386" s="44">
        <f t="shared" si="11"/>
        <v>375</v>
      </c>
      <c r="B386" s="57" t="s">
        <v>289</v>
      </c>
      <c r="C386" s="58" t="s">
        <v>156</v>
      </c>
      <c r="D386" s="58" t="s">
        <v>612</v>
      </c>
      <c r="E386" s="58" t="s">
        <v>203</v>
      </c>
      <c r="F386" s="59">
        <v>42000</v>
      </c>
      <c r="G386" s="59">
        <v>28467.43</v>
      </c>
      <c r="H386" s="6">
        <f t="shared" si="12"/>
        <v>0.6777959523809524</v>
      </c>
    </row>
    <row r="387" spans="1:8" ht="12.75">
      <c r="A387" s="44">
        <f t="shared" si="11"/>
        <v>376</v>
      </c>
      <c r="B387" s="57" t="s">
        <v>404</v>
      </c>
      <c r="C387" s="58" t="s">
        <v>156</v>
      </c>
      <c r="D387" s="58" t="s">
        <v>676</v>
      </c>
      <c r="E387" s="58" t="s">
        <v>135</v>
      </c>
      <c r="F387" s="59">
        <v>483750</v>
      </c>
      <c r="G387" s="59">
        <v>338002.34</v>
      </c>
      <c r="H387" s="6">
        <f t="shared" si="12"/>
        <v>0.6987128475452197</v>
      </c>
    </row>
    <row r="388" spans="1:8" ht="25.5">
      <c r="A388" s="44">
        <f t="shared" si="11"/>
        <v>377</v>
      </c>
      <c r="B388" s="57" t="s">
        <v>759</v>
      </c>
      <c r="C388" s="58" t="s">
        <v>156</v>
      </c>
      <c r="D388" s="58" t="s">
        <v>760</v>
      </c>
      <c r="E388" s="58" t="s">
        <v>135</v>
      </c>
      <c r="F388" s="59">
        <v>152300</v>
      </c>
      <c r="G388" s="59">
        <v>152300</v>
      </c>
      <c r="H388" s="6">
        <f t="shared" si="12"/>
        <v>1</v>
      </c>
    </row>
    <row r="389" spans="1:8" ht="25.5">
      <c r="A389" s="44">
        <f t="shared" si="11"/>
        <v>378</v>
      </c>
      <c r="B389" s="57" t="s">
        <v>289</v>
      </c>
      <c r="C389" s="58" t="s">
        <v>156</v>
      </c>
      <c r="D389" s="58" t="s">
        <v>760</v>
      </c>
      <c r="E389" s="58" t="s">
        <v>203</v>
      </c>
      <c r="F389" s="59">
        <v>29200</v>
      </c>
      <c r="G389" s="59">
        <v>29200</v>
      </c>
      <c r="H389" s="6">
        <f t="shared" si="12"/>
        <v>1</v>
      </c>
    </row>
    <row r="390" spans="1:8" ht="12.75">
      <c r="A390" s="44">
        <f t="shared" si="11"/>
        <v>379</v>
      </c>
      <c r="B390" s="57" t="s">
        <v>321</v>
      </c>
      <c r="C390" s="58" t="s">
        <v>156</v>
      </c>
      <c r="D390" s="58" t="s">
        <v>760</v>
      </c>
      <c r="E390" s="58" t="s">
        <v>210</v>
      </c>
      <c r="F390" s="59">
        <v>123100</v>
      </c>
      <c r="G390" s="59">
        <v>123100</v>
      </c>
      <c r="H390" s="6">
        <f t="shared" si="12"/>
        <v>1</v>
      </c>
    </row>
    <row r="391" spans="1:8" ht="38.25">
      <c r="A391" s="44">
        <f t="shared" si="11"/>
        <v>380</v>
      </c>
      <c r="B391" s="57" t="s">
        <v>761</v>
      </c>
      <c r="C391" s="58" t="s">
        <v>156</v>
      </c>
      <c r="D391" s="58" t="s">
        <v>762</v>
      </c>
      <c r="E391" s="58" t="s">
        <v>135</v>
      </c>
      <c r="F391" s="59">
        <v>29200</v>
      </c>
      <c r="G391" s="59">
        <v>29200</v>
      </c>
      <c r="H391" s="6">
        <f t="shared" si="12"/>
        <v>1</v>
      </c>
    </row>
    <row r="392" spans="1:8" ht="25.5">
      <c r="A392" s="44">
        <f t="shared" si="11"/>
        <v>381</v>
      </c>
      <c r="B392" s="57" t="s">
        <v>289</v>
      </c>
      <c r="C392" s="58" t="s">
        <v>156</v>
      </c>
      <c r="D392" s="58" t="s">
        <v>762</v>
      </c>
      <c r="E392" s="58" t="s">
        <v>203</v>
      </c>
      <c r="F392" s="59">
        <v>29200</v>
      </c>
      <c r="G392" s="59">
        <v>29200</v>
      </c>
      <c r="H392" s="6">
        <f t="shared" si="12"/>
        <v>1</v>
      </c>
    </row>
    <row r="393" spans="1:8" ht="25.5">
      <c r="A393" s="44">
        <f t="shared" si="11"/>
        <v>382</v>
      </c>
      <c r="B393" s="57" t="s">
        <v>613</v>
      </c>
      <c r="C393" s="58" t="s">
        <v>156</v>
      </c>
      <c r="D393" s="58" t="s">
        <v>614</v>
      </c>
      <c r="E393" s="58" t="s">
        <v>135</v>
      </c>
      <c r="F393" s="59">
        <v>40000</v>
      </c>
      <c r="G393" s="59">
        <v>0</v>
      </c>
      <c r="H393" s="6">
        <f t="shared" si="12"/>
        <v>0</v>
      </c>
    </row>
    <row r="394" spans="1:8" ht="25.5">
      <c r="A394" s="44">
        <f t="shared" si="11"/>
        <v>383</v>
      </c>
      <c r="B394" s="57" t="s">
        <v>289</v>
      </c>
      <c r="C394" s="58" t="s">
        <v>156</v>
      </c>
      <c r="D394" s="58" t="s">
        <v>614</v>
      </c>
      <c r="E394" s="58" t="s">
        <v>203</v>
      </c>
      <c r="F394" s="59">
        <v>40000</v>
      </c>
      <c r="G394" s="59">
        <v>0</v>
      </c>
      <c r="H394" s="6">
        <f t="shared" si="12"/>
        <v>0</v>
      </c>
    </row>
    <row r="395" spans="1:8" ht="25.5">
      <c r="A395" s="44">
        <f t="shared" si="11"/>
        <v>384</v>
      </c>
      <c r="B395" s="57" t="s">
        <v>405</v>
      </c>
      <c r="C395" s="58" t="s">
        <v>156</v>
      </c>
      <c r="D395" s="58" t="s">
        <v>615</v>
      </c>
      <c r="E395" s="58" t="s">
        <v>135</v>
      </c>
      <c r="F395" s="59">
        <v>15750</v>
      </c>
      <c r="G395" s="59">
        <v>2702.34</v>
      </c>
      <c r="H395" s="6">
        <f t="shared" si="12"/>
        <v>0.17157714285714287</v>
      </c>
    </row>
    <row r="396" spans="1:8" ht="25.5">
      <c r="A396" s="44">
        <f t="shared" si="11"/>
        <v>385</v>
      </c>
      <c r="B396" s="57" t="s">
        <v>289</v>
      </c>
      <c r="C396" s="58" t="s">
        <v>156</v>
      </c>
      <c r="D396" s="58" t="s">
        <v>615</v>
      </c>
      <c r="E396" s="58" t="s">
        <v>203</v>
      </c>
      <c r="F396" s="59">
        <v>15750</v>
      </c>
      <c r="G396" s="59">
        <v>2702.34</v>
      </c>
      <c r="H396" s="6">
        <f t="shared" si="12"/>
        <v>0.17157714285714287</v>
      </c>
    </row>
    <row r="397" spans="1:8" ht="38.25">
      <c r="A397" s="44">
        <f t="shared" si="11"/>
        <v>386</v>
      </c>
      <c r="B397" s="57" t="s">
        <v>406</v>
      </c>
      <c r="C397" s="58" t="s">
        <v>156</v>
      </c>
      <c r="D397" s="58" t="s">
        <v>616</v>
      </c>
      <c r="E397" s="58" t="s">
        <v>135</v>
      </c>
      <c r="F397" s="59">
        <v>93000</v>
      </c>
      <c r="G397" s="59">
        <v>50000</v>
      </c>
      <c r="H397" s="6">
        <f t="shared" si="12"/>
        <v>0.5376344086021505</v>
      </c>
    </row>
    <row r="398" spans="1:8" ht="25.5">
      <c r="A398" s="44">
        <f aca="true" t="shared" si="13" ref="A398:A461">A397+1</f>
        <v>387</v>
      </c>
      <c r="B398" s="57" t="s">
        <v>289</v>
      </c>
      <c r="C398" s="58" t="s">
        <v>156</v>
      </c>
      <c r="D398" s="58" t="s">
        <v>616</v>
      </c>
      <c r="E398" s="58" t="s">
        <v>203</v>
      </c>
      <c r="F398" s="59">
        <v>93000</v>
      </c>
      <c r="G398" s="59">
        <v>50000</v>
      </c>
      <c r="H398" s="6">
        <f t="shared" si="12"/>
        <v>0.5376344086021505</v>
      </c>
    </row>
    <row r="399" spans="1:8" ht="25.5">
      <c r="A399" s="44">
        <f t="shared" si="13"/>
        <v>388</v>
      </c>
      <c r="B399" s="57" t="s">
        <v>407</v>
      </c>
      <c r="C399" s="58" t="s">
        <v>156</v>
      </c>
      <c r="D399" s="58" t="s">
        <v>617</v>
      </c>
      <c r="E399" s="58" t="s">
        <v>135</v>
      </c>
      <c r="F399" s="59">
        <v>36800</v>
      </c>
      <c r="G399" s="59">
        <v>36800</v>
      </c>
      <c r="H399" s="6">
        <f t="shared" si="12"/>
        <v>1</v>
      </c>
    </row>
    <row r="400" spans="1:8" ht="25.5">
      <c r="A400" s="44">
        <f t="shared" si="13"/>
        <v>389</v>
      </c>
      <c r="B400" s="57" t="s">
        <v>289</v>
      </c>
      <c r="C400" s="58" t="s">
        <v>156</v>
      </c>
      <c r="D400" s="58" t="s">
        <v>617</v>
      </c>
      <c r="E400" s="58" t="s">
        <v>203</v>
      </c>
      <c r="F400" s="59">
        <v>36800</v>
      </c>
      <c r="G400" s="59">
        <v>36800</v>
      </c>
      <c r="H400" s="6">
        <f t="shared" si="12"/>
        <v>1</v>
      </c>
    </row>
    <row r="401" spans="1:8" ht="25.5">
      <c r="A401" s="44">
        <f t="shared" si="13"/>
        <v>390</v>
      </c>
      <c r="B401" s="57" t="s">
        <v>759</v>
      </c>
      <c r="C401" s="58" t="s">
        <v>156</v>
      </c>
      <c r="D401" s="58" t="s">
        <v>763</v>
      </c>
      <c r="E401" s="58" t="s">
        <v>135</v>
      </c>
      <c r="F401" s="59">
        <v>36700</v>
      </c>
      <c r="G401" s="59">
        <v>12000</v>
      </c>
      <c r="H401" s="6">
        <f t="shared" si="12"/>
        <v>0.32697547683923706</v>
      </c>
    </row>
    <row r="402" spans="1:8" ht="25.5">
      <c r="A402" s="44">
        <f t="shared" si="13"/>
        <v>391</v>
      </c>
      <c r="B402" s="57" t="s">
        <v>289</v>
      </c>
      <c r="C402" s="58" t="s">
        <v>156</v>
      </c>
      <c r="D402" s="58" t="s">
        <v>763</v>
      </c>
      <c r="E402" s="58" t="s">
        <v>203</v>
      </c>
      <c r="F402" s="59">
        <v>36700</v>
      </c>
      <c r="G402" s="59">
        <v>12000</v>
      </c>
      <c r="H402" s="6">
        <f t="shared" si="12"/>
        <v>0.32697547683923706</v>
      </c>
    </row>
    <row r="403" spans="1:8" ht="51">
      <c r="A403" s="44">
        <f t="shared" si="13"/>
        <v>392</v>
      </c>
      <c r="B403" s="57" t="s">
        <v>408</v>
      </c>
      <c r="C403" s="58" t="s">
        <v>156</v>
      </c>
      <c r="D403" s="58" t="s">
        <v>764</v>
      </c>
      <c r="E403" s="58" t="s">
        <v>135</v>
      </c>
      <c r="F403" s="59">
        <v>80000</v>
      </c>
      <c r="G403" s="59">
        <v>55000</v>
      </c>
      <c r="H403" s="6">
        <f t="shared" si="12"/>
        <v>0.6875</v>
      </c>
    </row>
    <row r="404" spans="1:8" ht="25.5">
      <c r="A404" s="44">
        <f t="shared" si="13"/>
        <v>393</v>
      </c>
      <c r="B404" s="57" t="s">
        <v>289</v>
      </c>
      <c r="C404" s="58" t="s">
        <v>156</v>
      </c>
      <c r="D404" s="58" t="s">
        <v>764</v>
      </c>
      <c r="E404" s="58" t="s">
        <v>203</v>
      </c>
      <c r="F404" s="59">
        <v>80000</v>
      </c>
      <c r="G404" s="59">
        <v>55000</v>
      </c>
      <c r="H404" s="6">
        <f t="shared" si="12"/>
        <v>0.6875</v>
      </c>
    </row>
    <row r="405" spans="1:8" ht="12.75">
      <c r="A405" s="44">
        <f t="shared" si="13"/>
        <v>394</v>
      </c>
      <c r="B405" s="57" t="s">
        <v>91</v>
      </c>
      <c r="C405" s="58" t="s">
        <v>157</v>
      </c>
      <c r="D405" s="58" t="s">
        <v>451</v>
      </c>
      <c r="E405" s="58" t="s">
        <v>135</v>
      </c>
      <c r="F405" s="59">
        <v>11061450</v>
      </c>
      <c r="G405" s="59">
        <v>6339340.11</v>
      </c>
      <c r="H405" s="6">
        <f t="shared" si="12"/>
        <v>0.5731020896898689</v>
      </c>
    </row>
    <row r="406" spans="1:8" ht="38.25">
      <c r="A406" s="44">
        <f t="shared" si="13"/>
        <v>395</v>
      </c>
      <c r="B406" s="57" t="s">
        <v>368</v>
      </c>
      <c r="C406" s="58" t="s">
        <v>157</v>
      </c>
      <c r="D406" s="58" t="s">
        <v>572</v>
      </c>
      <c r="E406" s="58" t="s">
        <v>135</v>
      </c>
      <c r="F406" s="59">
        <v>11061450</v>
      </c>
      <c r="G406" s="59">
        <v>6339340.11</v>
      </c>
      <c r="H406" s="6">
        <f t="shared" si="12"/>
        <v>0.5731020896898689</v>
      </c>
    </row>
    <row r="407" spans="1:8" ht="25.5">
      <c r="A407" s="44">
        <f t="shared" si="13"/>
        <v>396</v>
      </c>
      <c r="B407" s="57" t="s">
        <v>378</v>
      </c>
      <c r="C407" s="58" t="s">
        <v>157</v>
      </c>
      <c r="D407" s="58" t="s">
        <v>671</v>
      </c>
      <c r="E407" s="58" t="s">
        <v>135</v>
      </c>
      <c r="F407" s="59">
        <v>3300000</v>
      </c>
      <c r="G407" s="59">
        <v>2393367</v>
      </c>
      <c r="H407" s="6">
        <f t="shared" si="12"/>
        <v>0.7252627272727272</v>
      </c>
    </row>
    <row r="408" spans="1:8" ht="63.75">
      <c r="A408" s="44">
        <f t="shared" si="13"/>
        <v>397</v>
      </c>
      <c r="B408" s="57" t="s">
        <v>746</v>
      </c>
      <c r="C408" s="58" t="s">
        <v>157</v>
      </c>
      <c r="D408" s="58" t="s">
        <v>747</v>
      </c>
      <c r="E408" s="58" t="s">
        <v>135</v>
      </c>
      <c r="F408" s="59">
        <v>1500000</v>
      </c>
      <c r="G408" s="59">
        <v>1500000</v>
      </c>
      <c r="H408" s="6">
        <f t="shared" si="12"/>
        <v>1</v>
      </c>
    </row>
    <row r="409" spans="1:8" ht="25.5">
      <c r="A409" s="44">
        <f t="shared" si="13"/>
        <v>398</v>
      </c>
      <c r="B409" s="57" t="s">
        <v>289</v>
      </c>
      <c r="C409" s="58" t="s">
        <v>157</v>
      </c>
      <c r="D409" s="58" t="s">
        <v>747</v>
      </c>
      <c r="E409" s="58" t="s">
        <v>203</v>
      </c>
      <c r="F409" s="59">
        <v>1500000</v>
      </c>
      <c r="G409" s="59">
        <v>1500000</v>
      </c>
      <c r="H409" s="6">
        <f t="shared" si="12"/>
        <v>1</v>
      </c>
    </row>
    <row r="410" spans="1:8" ht="38.25">
      <c r="A410" s="44">
        <f t="shared" si="13"/>
        <v>399</v>
      </c>
      <c r="B410" s="57" t="s">
        <v>748</v>
      </c>
      <c r="C410" s="58" t="s">
        <v>157</v>
      </c>
      <c r="D410" s="58" t="s">
        <v>749</v>
      </c>
      <c r="E410" s="58" t="s">
        <v>135</v>
      </c>
      <c r="F410" s="59">
        <v>1800000</v>
      </c>
      <c r="G410" s="59">
        <v>893367</v>
      </c>
      <c r="H410" s="6">
        <f t="shared" si="12"/>
        <v>0.496315</v>
      </c>
    </row>
    <row r="411" spans="1:8" ht="25.5">
      <c r="A411" s="44">
        <f t="shared" si="13"/>
        <v>400</v>
      </c>
      <c r="B411" s="57" t="s">
        <v>289</v>
      </c>
      <c r="C411" s="58" t="s">
        <v>157</v>
      </c>
      <c r="D411" s="58" t="s">
        <v>749</v>
      </c>
      <c r="E411" s="58" t="s">
        <v>203</v>
      </c>
      <c r="F411" s="59">
        <v>1800000</v>
      </c>
      <c r="G411" s="59">
        <v>893367</v>
      </c>
      <c r="H411" s="6">
        <f t="shared" si="12"/>
        <v>0.496315</v>
      </c>
    </row>
    <row r="412" spans="1:8" ht="51">
      <c r="A412" s="44">
        <f t="shared" si="13"/>
        <v>401</v>
      </c>
      <c r="B412" s="57" t="s">
        <v>409</v>
      </c>
      <c r="C412" s="58" t="s">
        <v>157</v>
      </c>
      <c r="D412" s="58" t="s">
        <v>677</v>
      </c>
      <c r="E412" s="58" t="s">
        <v>135</v>
      </c>
      <c r="F412" s="59">
        <v>7761450</v>
      </c>
      <c r="G412" s="59">
        <v>3945973.11</v>
      </c>
      <c r="H412" s="6">
        <f t="shared" si="12"/>
        <v>0.5084066907601028</v>
      </c>
    </row>
    <row r="413" spans="1:8" ht="51">
      <c r="A413" s="44">
        <f t="shared" si="13"/>
        <v>402</v>
      </c>
      <c r="B413" s="57" t="s">
        <v>410</v>
      </c>
      <c r="C413" s="58" t="s">
        <v>157</v>
      </c>
      <c r="D413" s="58" t="s">
        <v>618</v>
      </c>
      <c r="E413" s="58" t="s">
        <v>135</v>
      </c>
      <c r="F413" s="59">
        <v>7068920</v>
      </c>
      <c r="G413" s="59">
        <v>3647628.62</v>
      </c>
      <c r="H413" s="6">
        <f t="shared" si="12"/>
        <v>0.5160093224990522</v>
      </c>
    </row>
    <row r="414" spans="1:8" ht="12.75">
      <c r="A414" s="44">
        <f t="shared" si="13"/>
        <v>403</v>
      </c>
      <c r="B414" s="57" t="s">
        <v>312</v>
      </c>
      <c r="C414" s="58" t="s">
        <v>157</v>
      </c>
      <c r="D414" s="58" t="s">
        <v>618</v>
      </c>
      <c r="E414" s="58" t="s">
        <v>204</v>
      </c>
      <c r="F414" s="59">
        <v>4751170</v>
      </c>
      <c r="G414" s="59">
        <v>2811809.77</v>
      </c>
      <c r="H414" s="6">
        <f t="shared" si="12"/>
        <v>0.5918141784023725</v>
      </c>
    </row>
    <row r="415" spans="1:8" ht="25.5">
      <c r="A415" s="44">
        <f t="shared" si="13"/>
        <v>404</v>
      </c>
      <c r="B415" s="57" t="s">
        <v>289</v>
      </c>
      <c r="C415" s="58" t="s">
        <v>157</v>
      </c>
      <c r="D415" s="58" t="s">
        <v>618</v>
      </c>
      <c r="E415" s="58" t="s">
        <v>203</v>
      </c>
      <c r="F415" s="59">
        <v>2313750</v>
      </c>
      <c r="G415" s="59">
        <v>834539.18</v>
      </c>
      <c r="H415" s="6">
        <f t="shared" si="12"/>
        <v>0.36068684170718535</v>
      </c>
    </row>
    <row r="416" spans="1:8" ht="12.75">
      <c r="A416" s="44">
        <f t="shared" si="13"/>
        <v>405</v>
      </c>
      <c r="B416" s="57" t="s">
        <v>292</v>
      </c>
      <c r="C416" s="58" t="s">
        <v>157</v>
      </c>
      <c r="D416" s="58" t="s">
        <v>618</v>
      </c>
      <c r="E416" s="58" t="s">
        <v>205</v>
      </c>
      <c r="F416" s="59">
        <v>4000</v>
      </c>
      <c r="G416" s="59">
        <v>1279.67</v>
      </c>
      <c r="H416" s="6">
        <f t="shared" si="12"/>
        <v>0.3199175</v>
      </c>
    </row>
    <row r="417" spans="1:8" ht="51">
      <c r="A417" s="44">
        <f t="shared" si="13"/>
        <v>406</v>
      </c>
      <c r="B417" s="57" t="s">
        <v>411</v>
      </c>
      <c r="C417" s="58" t="s">
        <v>157</v>
      </c>
      <c r="D417" s="58" t="s">
        <v>619</v>
      </c>
      <c r="E417" s="58" t="s">
        <v>135</v>
      </c>
      <c r="F417" s="59">
        <v>692530</v>
      </c>
      <c r="G417" s="59">
        <v>298344.49</v>
      </c>
      <c r="H417" s="6">
        <f t="shared" si="12"/>
        <v>0.430803705254646</v>
      </c>
    </row>
    <row r="418" spans="1:8" ht="25.5">
      <c r="A418" s="44">
        <f t="shared" si="13"/>
        <v>407</v>
      </c>
      <c r="B418" s="57" t="s">
        <v>289</v>
      </c>
      <c r="C418" s="58" t="s">
        <v>157</v>
      </c>
      <c r="D418" s="58" t="s">
        <v>619</v>
      </c>
      <c r="E418" s="58" t="s">
        <v>203</v>
      </c>
      <c r="F418" s="59">
        <v>692530</v>
      </c>
      <c r="G418" s="59">
        <v>298344.49</v>
      </c>
      <c r="H418" s="6">
        <f t="shared" si="12"/>
        <v>0.430803705254646</v>
      </c>
    </row>
    <row r="419" spans="1:8" ht="12.75">
      <c r="A419" s="53">
        <f t="shared" si="13"/>
        <v>408</v>
      </c>
      <c r="B419" s="60" t="s">
        <v>92</v>
      </c>
      <c r="C419" s="61" t="s">
        <v>158</v>
      </c>
      <c r="D419" s="61" t="s">
        <v>451</v>
      </c>
      <c r="E419" s="61" t="s">
        <v>135</v>
      </c>
      <c r="F419" s="62">
        <v>10981693.36</v>
      </c>
      <c r="G419" s="62">
        <v>7574916.52</v>
      </c>
      <c r="H419" s="7">
        <f t="shared" si="12"/>
        <v>0.6897767285682069</v>
      </c>
    </row>
    <row r="420" spans="1:8" ht="12.75">
      <c r="A420" s="44">
        <f t="shared" si="13"/>
        <v>409</v>
      </c>
      <c r="B420" s="57" t="s">
        <v>93</v>
      </c>
      <c r="C420" s="58" t="s">
        <v>159</v>
      </c>
      <c r="D420" s="58" t="s">
        <v>451</v>
      </c>
      <c r="E420" s="58" t="s">
        <v>135</v>
      </c>
      <c r="F420" s="59">
        <v>9377212.36</v>
      </c>
      <c r="G420" s="59">
        <v>6535169.04</v>
      </c>
      <c r="H420" s="6">
        <f t="shared" si="12"/>
        <v>0.6969202348319219</v>
      </c>
    </row>
    <row r="421" spans="1:8" ht="38.25">
      <c r="A421" s="44">
        <f t="shared" si="13"/>
        <v>410</v>
      </c>
      <c r="B421" s="57" t="s">
        <v>388</v>
      </c>
      <c r="C421" s="58" t="s">
        <v>159</v>
      </c>
      <c r="D421" s="58" t="s">
        <v>601</v>
      </c>
      <c r="E421" s="58" t="s">
        <v>135</v>
      </c>
      <c r="F421" s="59">
        <v>9377212.36</v>
      </c>
      <c r="G421" s="59">
        <v>6535169.04</v>
      </c>
      <c r="H421" s="6">
        <f t="shared" si="12"/>
        <v>0.6969202348319219</v>
      </c>
    </row>
    <row r="422" spans="1:8" ht="12.75">
      <c r="A422" s="44">
        <f t="shared" si="13"/>
        <v>411</v>
      </c>
      <c r="B422" s="57" t="s">
        <v>412</v>
      </c>
      <c r="C422" s="58" t="s">
        <v>159</v>
      </c>
      <c r="D422" s="58" t="s">
        <v>678</v>
      </c>
      <c r="E422" s="58" t="s">
        <v>135</v>
      </c>
      <c r="F422" s="59">
        <v>9377212.36</v>
      </c>
      <c r="G422" s="59">
        <v>6535169.04</v>
      </c>
      <c r="H422" s="6">
        <f t="shared" si="12"/>
        <v>0.6969202348319219</v>
      </c>
    </row>
    <row r="423" spans="1:8" ht="63.75">
      <c r="A423" s="44">
        <f t="shared" si="13"/>
        <v>412</v>
      </c>
      <c r="B423" s="57" t="s">
        <v>413</v>
      </c>
      <c r="C423" s="58" t="s">
        <v>159</v>
      </c>
      <c r="D423" s="58" t="s">
        <v>620</v>
      </c>
      <c r="E423" s="58" t="s">
        <v>135</v>
      </c>
      <c r="F423" s="59">
        <v>3238647</v>
      </c>
      <c r="G423" s="59">
        <v>2261114.1</v>
      </c>
      <c r="H423" s="6">
        <f t="shared" si="12"/>
        <v>0.6981662712855091</v>
      </c>
    </row>
    <row r="424" spans="1:8" ht="12.75">
      <c r="A424" s="44">
        <f t="shared" si="13"/>
        <v>413</v>
      </c>
      <c r="B424" s="57" t="s">
        <v>321</v>
      </c>
      <c r="C424" s="58" t="s">
        <v>159</v>
      </c>
      <c r="D424" s="58" t="s">
        <v>620</v>
      </c>
      <c r="E424" s="58" t="s">
        <v>210</v>
      </c>
      <c r="F424" s="59">
        <v>3238647</v>
      </c>
      <c r="G424" s="59">
        <v>2261114.1</v>
      </c>
      <c r="H424" s="6">
        <f t="shared" si="12"/>
        <v>0.6981662712855091</v>
      </c>
    </row>
    <row r="425" spans="1:8" ht="12.75">
      <c r="A425" s="44">
        <f t="shared" si="13"/>
        <v>414</v>
      </c>
      <c r="B425" s="57" t="s">
        <v>414</v>
      </c>
      <c r="C425" s="58" t="s">
        <v>159</v>
      </c>
      <c r="D425" s="58" t="s">
        <v>621</v>
      </c>
      <c r="E425" s="58" t="s">
        <v>135</v>
      </c>
      <c r="F425" s="59">
        <v>3912050.8</v>
      </c>
      <c r="G425" s="59">
        <v>2627518.74</v>
      </c>
      <c r="H425" s="6">
        <f t="shared" si="12"/>
        <v>0.6716473978303146</v>
      </c>
    </row>
    <row r="426" spans="1:8" ht="12.75">
      <c r="A426" s="44">
        <f t="shared" si="13"/>
        <v>415</v>
      </c>
      <c r="B426" s="57" t="s">
        <v>312</v>
      </c>
      <c r="C426" s="58" t="s">
        <v>159</v>
      </c>
      <c r="D426" s="58" t="s">
        <v>621</v>
      </c>
      <c r="E426" s="58" t="s">
        <v>204</v>
      </c>
      <c r="F426" s="59">
        <v>2200947</v>
      </c>
      <c r="G426" s="59">
        <v>1642604.19</v>
      </c>
      <c r="H426" s="6">
        <f t="shared" si="12"/>
        <v>0.746317012631381</v>
      </c>
    </row>
    <row r="427" spans="1:8" ht="25.5">
      <c r="A427" s="44">
        <f t="shared" si="13"/>
        <v>416</v>
      </c>
      <c r="B427" s="57" t="s">
        <v>289</v>
      </c>
      <c r="C427" s="58" t="s">
        <v>159</v>
      </c>
      <c r="D427" s="58" t="s">
        <v>621</v>
      </c>
      <c r="E427" s="58" t="s">
        <v>203</v>
      </c>
      <c r="F427" s="59">
        <v>1274403.8</v>
      </c>
      <c r="G427" s="59">
        <v>665201.55</v>
      </c>
      <c r="H427" s="6">
        <f t="shared" si="12"/>
        <v>0.5219707835146129</v>
      </c>
    </row>
    <row r="428" spans="1:8" ht="12.75">
      <c r="A428" s="44">
        <f t="shared" si="13"/>
        <v>417</v>
      </c>
      <c r="B428" s="57" t="s">
        <v>292</v>
      </c>
      <c r="C428" s="58" t="s">
        <v>159</v>
      </c>
      <c r="D428" s="58" t="s">
        <v>621</v>
      </c>
      <c r="E428" s="58" t="s">
        <v>205</v>
      </c>
      <c r="F428" s="59">
        <v>436700</v>
      </c>
      <c r="G428" s="59">
        <v>319713</v>
      </c>
      <c r="H428" s="6">
        <f t="shared" si="12"/>
        <v>0.7321112892145638</v>
      </c>
    </row>
    <row r="429" spans="1:8" ht="38.25">
      <c r="A429" s="44">
        <f t="shared" si="13"/>
        <v>418</v>
      </c>
      <c r="B429" s="57" t="s">
        <v>415</v>
      </c>
      <c r="C429" s="58" t="s">
        <v>159</v>
      </c>
      <c r="D429" s="58" t="s">
        <v>622</v>
      </c>
      <c r="E429" s="58" t="s">
        <v>135</v>
      </c>
      <c r="F429" s="59">
        <v>1174718.56</v>
      </c>
      <c r="G429" s="59">
        <v>814749.21</v>
      </c>
      <c r="H429" s="6">
        <f t="shared" si="12"/>
        <v>0.6935697091565489</v>
      </c>
    </row>
    <row r="430" spans="1:8" ht="12.75">
      <c r="A430" s="44">
        <f t="shared" si="13"/>
        <v>419</v>
      </c>
      <c r="B430" s="57" t="s">
        <v>312</v>
      </c>
      <c r="C430" s="58" t="s">
        <v>159</v>
      </c>
      <c r="D430" s="58" t="s">
        <v>622</v>
      </c>
      <c r="E430" s="58" t="s">
        <v>204</v>
      </c>
      <c r="F430" s="59">
        <v>1100574</v>
      </c>
      <c r="G430" s="59">
        <v>778404.47</v>
      </c>
      <c r="H430" s="6">
        <f t="shared" si="12"/>
        <v>0.7072713602174865</v>
      </c>
    </row>
    <row r="431" spans="1:8" ht="25.5">
      <c r="A431" s="44">
        <f t="shared" si="13"/>
        <v>420</v>
      </c>
      <c r="B431" s="57" t="s">
        <v>289</v>
      </c>
      <c r="C431" s="58" t="s">
        <v>159</v>
      </c>
      <c r="D431" s="58" t="s">
        <v>622</v>
      </c>
      <c r="E431" s="58" t="s">
        <v>203</v>
      </c>
      <c r="F431" s="59">
        <v>74144.56</v>
      </c>
      <c r="G431" s="59">
        <v>36344.74</v>
      </c>
      <c r="H431" s="6">
        <f aca="true" t="shared" si="14" ref="H431:H486">G431/F431</f>
        <v>0.4901875471376457</v>
      </c>
    </row>
    <row r="432" spans="1:8" ht="25.5">
      <c r="A432" s="44">
        <f t="shared" si="13"/>
        <v>421</v>
      </c>
      <c r="B432" s="57" t="s">
        <v>416</v>
      </c>
      <c r="C432" s="58" t="s">
        <v>159</v>
      </c>
      <c r="D432" s="58" t="s">
        <v>623</v>
      </c>
      <c r="E432" s="58" t="s">
        <v>135</v>
      </c>
      <c r="F432" s="59">
        <v>334073</v>
      </c>
      <c r="G432" s="59">
        <v>314744</v>
      </c>
      <c r="H432" s="6">
        <f t="shared" si="14"/>
        <v>0.9421413882594523</v>
      </c>
    </row>
    <row r="433" spans="1:8" ht="25.5">
      <c r="A433" s="44">
        <f t="shared" si="13"/>
        <v>422</v>
      </c>
      <c r="B433" s="57" t="s">
        <v>289</v>
      </c>
      <c r="C433" s="58" t="s">
        <v>159</v>
      </c>
      <c r="D433" s="58" t="s">
        <v>623</v>
      </c>
      <c r="E433" s="58" t="s">
        <v>203</v>
      </c>
      <c r="F433" s="59">
        <v>334073</v>
      </c>
      <c r="G433" s="59">
        <v>314744</v>
      </c>
      <c r="H433" s="6">
        <f t="shared" si="14"/>
        <v>0.9421413882594523</v>
      </c>
    </row>
    <row r="434" spans="1:8" ht="25.5">
      <c r="A434" s="44">
        <f t="shared" si="13"/>
        <v>423</v>
      </c>
      <c r="B434" s="57" t="s">
        <v>417</v>
      </c>
      <c r="C434" s="58" t="s">
        <v>159</v>
      </c>
      <c r="D434" s="58" t="s">
        <v>624</v>
      </c>
      <c r="E434" s="58" t="s">
        <v>135</v>
      </c>
      <c r="F434" s="59">
        <v>38371</v>
      </c>
      <c r="G434" s="59">
        <v>14000</v>
      </c>
      <c r="H434" s="6">
        <f t="shared" si="14"/>
        <v>0.3648588777983373</v>
      </c>
    </row>
    <row r="435" spans="1:8" ht="25.5">
      <c r="A435" s="44">
        <f t="shared" si="13"/>
        <v>424</v>
      </c>
      <c r="B435" s="57" t="s">
        <v>289</v>
      </c>
      <c r="C435" s="58" t="s">
        <v>159</v>
      </c>
      <c r="D435" s="58" t="s">
        <v>624</v>
      </c>
      <c r="E435" s="58" t="s">
        <v>203</v>
      </c>
      <c r="F435" s="59">
        <v>38371</v>
      </c>
      <c r="G435" s="59">
        <v>14000</v>
      </c>
      <c r="H435" s="6">
        <f t="shared" si="14"/>
        <v>0.3648588777983373</v>
      </c>
    </row>
    <row r="436" spans="1:8" ht="12.75">
      <c r="A436" s="44">
        <f t="shared" si="13"/>
        <v>425</v>
      </c>
      <c r="B436" s="57" t="s">
        <v>418</v>
      </c>
      <c r="C436" s="58" t="s">
        <v>159</v>
      </c>
      <c r="D436" s="58" t="s">
        <v>625</v>
      </c>
      <c r="E436" s="58" t="s">
        <v>135</v>
      </c>
      <c r="F436" s="59">
        <v>479352</v>
      </c>
      <c r="G436" s="59">
        <v>353042.99</v>
      </c>
      <c r="H436" s="6">
        <f t="shared" si="14"/>
        <v>0.7365005048482117</v>
      </c>
    </row>
    <row r="437" spans="1:8" ht="25.5">
      <c r="A437" s="44">
        <f t="shared" si="13"/>
        <v>426</v>
      </c>
      <c r="B437" s="57" t="s">
        <v>289</v>
      </c>
      <c r="C437" s="58" t="s">
        <v>159</v>
      </c>
      <c r="D437" s="58" t="s">
        <v>625</v>
      </c>
      <c r="E437" s="58" t="s">
        <v>203</v>
      </c>
      <c r="F437" s="59">
        <v>479352</v>
      </c>
      <c r="G437" s="59">
        <v>353042.99</v>
      </c>
      <c r="H437" s="6">
        <f t="shared" si="14"/>
        <v>0.7365005048482117</v>
      </c>
    </row>
    <row r="438" spans="1:8" ht="76.5">
      <c r="A438" s="44">
        <f t="shared" si="13"/>
        <v>427</v>
      </c>
      <c r="B438" s="57" t="s">
        <v>419</v>
      </c>
      <c r="C438" s="58" t="s">
        <v>159</v>
      </c>
      <c r="D438" s="58" t="s">
        <v>626</v>
      </c>
      <c r="E438" s="58" t="s">
        <v>135</v>
      </c>
      <c r="F438" s="59">
        <v>50000</v>
      </c>
      <c r="G438" s="59">
        <v>0</v>
      </c>
      <c r="H438" s="6">
        <f t="shared" si="14"/>
        <v>0</v>
      </c>
    </row>
    <row r="439" spans="1:8" ht="25.5">
      <c r="A439" s="44">
        <f t="shared" si="13"/>
        <v>428</v>
      </c>
      <c r="B439" s="57" t="s">
        <v>289</v>
      </c>
      <c r="C439" s="58" t="s">
        <v>159</v>
      </c>
      <c r="D439" s="58" t="s">
        <v>626</v>
      </c>
      <c r="E439" s="58" t="s">
        <v>203</v>
      </c>
      <c r="F439" s="59">
        <v>50000</v>
      </c>
      <c r="G439" s="59">
        <v>0</v>
      </c>
      <c r="H439" s="6">
        <f t="shared" si="14"/>
        <v>0</v>
      </c>
    </row>
    <row r="440" spans="1:8" ht="51">
      <c r="A440" s="44">
        <f t="shared" si="13"/>
        <v>429</v>
      </c>
      <c r="B440" s="57" t="s">
        <v>838</v>
      </c>
      <c r="C440" s="58" t="s">
        <v>159</v>
      </c>
      <c r="D440" s="58" t="s">
        <v>839</v>
      </c>
      <c r="E440" s="58" t="s">
        <v>135</v>
      </c>
      <c r="F440" s="59">
        <v>100000</v>
      </c>
      <c r="G440" s="59">
        <v>100000</v>
      </c>
      <c r="H440" s="6">
        <f t="shared" si="14"/>
        <v>1</v>
      </c>
    </row>
    <row r="441" spans="1:8" ht="12.75">
      <c r="A441" s="44">
        <f t="shared" si="13"/>
        <v>430</v>
      </c>
      <c r="B441" s="57" t="s">
        <v>321</v>
      </c>
      <c r="C441" s="58" t="s">
        <v>159</v>
      </c>
      <c r="D441" s="58" t="s">
        <v>839</v>
      </c>
      <c r="E441" s="58" t="s">
        <v>210</v>
      </c>
      <c r="F441" s="59">
        <v>100000</v>
      </c>
      <c r="G441" s="59">
        <v>100000</v>
      </c>
      <c r="H441" s="6">
        <f t="shared" si="14"/>
        <v>1</v>
      </c>
    </row>
    <row r="442" spans="1:8" ht="51">
      <c r="A442" s="44">
        <f t="shared" si="13"/>
        <v>431</v>
      </c>
      <c r="B442" s="57" t="s">
        <v>840</v>
      </c>
      <c r="C442" s="58" t="s">
        <v>159</v>
      </c>
      <c r="D442" s="58" t="s">
        <v>841</v>
      </c>
      <c r="E442" s="58" t="s">
        <v>135</v>
      </c>
      <c r="F442" s="59">
        <v>50000</v>
      </c>
      <c r="G442" s="59">
        <v>50000</v>
      </c>
      <c r="H442" s="6">
        <f t="shared" si="14"/>
        <v>1</v>
      </c>
    </row>
    <row r="443" spans="1:8" ht="12.75">
      <c r="A443" s="44">
        <f t="shared" si="13"/>
        <v>432</v>
      </c>
      <c r="B443" s="57" t="s">
        <v>321</v>
      </c>
      <c r="C443" s="58" t="s">
        <v>159</v>
      </c>
      <c r="D443" s="58" t="s">
        <v>841</v>
      </c>
      <c r="E443" s="58" t="s">
        <v>210</v>
      </c>
      <c r="F443" s="59">
        <v>50000</v>
      </c>
      <c r="G443" s="59">
        <v>50000</v>
      </c>
      <c r="H443" s="6">
        <f t="shared" si="14"/>
        <v>1</v>
      </c>
    </row>
    <row r="444" spans="1:8" ht="12.75">
      <c r="A444" s="44">
        <f t="shared" si="13"/>
        <v>433</v>
      </c>
      <c r="B444" s="57" t="s">
        <v>94</v>
      </c>
      <c r="C444" s="58" t="s">
        <v>160</v>
      </c>
      <c r="D444" s="58" t="s">
        <v>451</v>
      </c>
      <c r="E444" s="58" t="s">
        <v>135</v>
      </c>
      <c r="F444" s="59">
        <v>1604481</v>
      </c>
      <c r="G444" s="59">
        <v>1039747.48</v>
      </c>
      <c r="H444" s="6">
        <f t="shared" si="14"/>
        <v>0.6480272935609708</v>
      </c>
    </row>
    <row r="445" spans="1:8" ht="38.25">
      <c r="A445" s="44">
        <f t="shared" si="13"/>
        <v>434</v>
      </c>
      <c r="B445" s="57" t="s">
        <v>388</v>
      </c>
      <c r="C445" s="58" t="s">
        <v>160</v>
      </c>
      <c r="D445" s="58" t="s">
        <v>601</v>
      </c>
      <c r="E445" s="58" t="s">
        <v>135</v>
      </c>
      <c r="F445" s="59">
        <v>1604481</v>
      </c>
      <c r="G445" s="59">
        <v>1039747.48</v>
      </c>
      <c r="H445" s="6">
        <f t="shared" si="14"/>
        <v>0.6480272935609708</v>
      </c>
    </row>
    <row r="446" spans="1:8" ht="12.75">
      <c r="A446" s="44">
        <f t="shared" si="13"/>
        <v>435</v>
      </c>
      <c r="B446" s="57" t="s">
        <v>420</v>
      </c>
      <c r="C446" s="58" t="s">
        <v>160</v>
      </c>
      <c r="D446" s="58" t="s">
        <v>679</v>
      </c>
      <c r="E446" s="58" t="s">
        <v>135</v>
      </c>
      <c r="F446" s="59">
        <v>1604481</v>
      </c>
      <c r="G446" s="59">
        <v>1039747.48</v>
      </c>
      <c r="H446" s="6">
        <f t="shared" si="14"/>
        <v>0.6480272935609708</v>
      </c>
    </row>
    <row r="447" spans="1:8" ht="38.25">
      <c r="A447" s="44">
        <f t="shared" si="13"/>
        <v>436</v>
      </c>
      <c r="B447" s="57" t="s">
        <v>421</v>
      </c>
      <c r="C447" s="58" t="s">
        <v>160</v>
      </c>
      <c r="D447" s="58" t="s">
        <v>627</v>
      </c>
      <c r="E447" s="58" t="s">
        <v>135</v>
      </c>
      <c r="F447" s="59">
        <v>1604481</v>
      </c>
      <c r="G447" s="59">
        <v>1039747.48</v>
      </c>
      <c r="H447" s="6">
        <f t="shared" si="14"/>
        <v>0.6480272935609708</v>
      </c>
    </row>
    <row r="448" spans="1:8" ht="12.75">
      <c r="A448" s="44">
        <f t="shared" si="13"/>
        <v>437</v>
      </c>
      <c r="B448" s="57" t="s">
        <v>312</v>
      </c>
      <c r="C448" s="58" t="s">
        <v>160</v>
      </c>
      <c r="D448" s="58" t="s">
        <v>627</v>
      </c>
      <c r="E448" s="58" t="s">
        <v>204</v>
      </c>
      <c r="F448" s="59">
        <v>1407341</v>
      </c>
      <c r="G448" s="59">
        <v>965353.38</v>
      </c>
      <c r="H448" s="6">
        <f t="shared" si="14"/>
        <v>0.6859413461272001</v>
      </c>
    </row>
    <row r="449" spans="1:8" ht="25.5">
      <c r="A449" s="44">
        <f t="shared" si="13"/>
        <v>438</v>
      </c>
      <c r="B449" s="57" t="s">
        <v>289</v>
      </c>
      <c r="C449" s="58" t="s">
        <v>160</v>
      </c>
      <c r="D449" s="58" t="s">
        <v>627</v>
      </c>
      <c r="E449" s="58" t="s">
        <v>203</v>
      </c>
      <c r="F449" s="59">
        <v>197140</v>
      </c>
      <c r="G449" s="59">
        <v>74394.1</v>
      </c>
      <c r="H449" s="6">
        <f t="shared" si="14"/>
        <v>0.37736684589631736</v>
      </c>
    </row>
    <row r="450" spans="1:8" ht="12.75">
      <c r="A450" s="53">
        <f t="shared" si="13"/>
        <v>439</v>
      </c>
      <c r="B450" s="60" t="s">
        <v>95</v>
      </c>
      <c r="C450" s="61" t="s">
        <v>161</v>
      </c>
      <c r="D450" s="61" t="s">
        <v>451</v>
      </c>
      <c r="E450" s="61" t="s">
        <v>135</v>
      </c>
      <c r="F450" s="62">
        <v>91141879</v>
      </c>
      <c r="G450" s="62">
        <v>64384859.88</v>
      </c>
      <c r="H450" s="7">
        <f t="shared" si="14"/>
        <v>0.7064245392614739</v>
      </c>
    </row>
    <row r="451" spans="1:8" ht="12.75">
      <c r="A451" s="44">
        <f t="shared" si="13"/>
        <v>440</v>
      </c>
      <c r="B451" s="57" t="s">
        <v>96</v>
      </c>
      <c r="C451" s="58" t="s">
        <v>162</v>
      </c>
      <c r="D451" s="58" t="s">
        <v>451</v>
      </c>
      <c r="E451" s="58" t="s">
        <v>135</v>
      </c>
      <c r="F451" s="59">
        <v>3671633</v>
      </c>
      <c r="G451" s="59">
        <v>2714017.07</v>
      </c>
      <c r="H451" s="6">
        <f t="shared" si="14"/>
        <v>0.7391852807728877</v>
      </c>
    </row>
    <row r="452" spans="1:8" ht="12.75">
      <c r="A452" s="44">
        <f t="shared" si="13"/>
        <v>441</v>
      </c>
      <c r="B452" s="57" t="s">
        <v>285</v>
      </c>
      <c r="C452" s="58" t="s">
        <v>162</v>
      </c>
      <c r="D452" s="58" t="s">
        <v>452</v>
      </c>
      <c r="E452" s="58" t="s">
        <v>135</v>
      </c>
      <c r="F452" s="59">
        <v>3671633</v>
      </c>
      <c r="G452" s="59">
        <v>2714017.07</v>
      </c>
      <c r="H452" s="6">
        <f t="shared" si="14"/>
        <v>0.7391852807728877</v>
      </c>
    </row>
    <row r="453" spans="1:8" ht="12.75">
      <c r="A453" s="44">
        <f t="shared" si="13"/>
        <v>442</v>
      </c>
      <c r="B453" s="57" t="s">
        <v>422</v>
      </c>
      <c r="C453" s="58" t="s">
        <v>162</v>
      </c>
      <c r="D453" s="58" t="s">
        <v>628</v>
      </c>
      <c r="E453" s="58" t="s">
        <v>135</v>
      </c>
      <c r="F453" s="59">
        <v>3671633</v>
      </c>
      <c r="G453" s="59">
        <v>2714017.07</v>
      </c>
      <c r="H453" s="6">
        <f t="shared" si="14"/>
        <v>0.7391852807728877</v>
      </c>
    </row>
    <row r="454" spans="1:8" ht="12.75">
      <c r="A454" s="44">
        <f t="shared" si="13"/>
        <v>443</v>
      </c>
      <c r="B454" s="57" t="s">
        <v>423</v>
      </c>
      <c r="C454" s="58" t="s">
        <v>162</v>
      </c>
      <c r="D454" s="58" t="s">
        <v>628</v>
      </c>
      <c r="E454" s="58" t="s">
        <v>211</v>
      </c>
      <c r="F454" s="59">
        <v>3671633</v>
      </c>
      <c r="G454" s="59">
        <v>2714017.07</v>
      </c>
      <c r="H454" s="6">
        <f t="shared" si="14"/>
        <v>0.7391852807728877</v>
      </c>
    </row>
    <row r="455" spans="1:8" ht="12.75">
      <c r="A455" s="44">
        <f t="shared" si="13"/>
        <v>444</v>
      </c>
      <c r="B455" s="57" t="s">
        <v>97</v>
      </c>
      <c r="C455" s="58" t="s">
        <v>163</v>
      </c>
      <c r="D455" s="58" t="s">
        <v>451</v>
      </c>
      <c r="E455" s="58" t="s">
        <v>135</v>
      </c>
      <c r="F455" s="59">
        <v>81838746</v>
      </c>
      <c r="G455" s="59">
        <v>58225801.73</v>
      </c>
      <c r="H455" s="6">
        <f t="shared" si="14"/>
        <v>0.7114698669747457</v>
      </c>
    </row>
    <row r="456" spans="1:8" ht="38.25">
      <c r="A456" s="44">
        <f t="shared" si="13"/>
        <v>445</v>
      </c>
      <c r="B456" s="57" t="s">
        <v>296</v>
      </c>
      <c r="C456" s="58" t="s">
        <v>163</v>
      </c>
      <c r="D456" s="58" t="s">
        <v>539</v>
      </c>
      <c r="E456" s="58" t="s">
        <v>135</v>
      </c>
      <c r="F456" s="59">
        <v>3138300</v>
      </c>
      <c r="G456" s="59">
        <v>3138300</v>
      </c>
      <c r="H456" s="6">
        <f t="shared" si="14"/>
        <v>1</v>
      </c>
    </row>
    <row r="457" spans="1:8" ht="51">
      <c r="A457" s="44">
        <f t="shared" si="13"/>
        <v>446</v>
      </c>
      <c r="B457" s="57" t="s">
        <v>297</v>
      </c>
      <c r="C457" s="58" t="s">
        <v>163</v>
      </c>
      <c r="D457" s="58" t="s">
        <v>669</v>
      </c>
      <c r="E457" s="58" t="s">
        <v>135</v>
      </c>
      <c r="F457" s="59">
        <v>3138300</v>
      </c>
      <c r="G457" s="59">
        <v>3138300</v>
      </c>
      <c r="H457" s="6">
        <f t="shared" si="14"/>
        <v>1</v>
      </c>
    </row>
    <row r="458" spans="1:8" ht="38.25">
      <c r="A458" s="44">
        <f t="shared" si="13"/>
        <v>447</v>
      </c>
      <c r="B458" s="57" t="s">
        <v>765</v>
      </c>
      <c r="C458" s="58" t="s">
        <v>163</v>
      </c>
      <c r="D458" s="58" t="s">
        <v>766</v>
      </c>
      <c r="E458" s="58" t="s">
        <v>135</v>
      </c>
      <c r="F458" s="59">
        <v>204700</v>
      </c>
      <c r="G458" s="59">
        <v>204700</v>
      </c>
      <c r="H458" s="6">
        <f t="shared" si="14"/>
        <v>1</v>
      </c>
    </row>
    <row r="459" spans="1:8" ht="25.5">
      <c r="A459" s="44">
        <f t="shared" si="13"/>
        <v>448</v>
      </c>
      <c r="B459" s="57" t="s">
        <v>425</v>
      </c>
      <c r="C459" s="58" t="s">
        <v>163</v>
      </c>
      <c r="D459" s="58" t="s">
        <v>766</v>
      </c>
      <c r="E459" s="58" t="s">
        <v>212</v>
      </c>
      <c r="F459" s="59">
        <v>204700</v>
      </c>
      <c r="G459" s="59">
        <v>204700</v>
      </c>
      <c r="H459" s="6">
        <f t="shared" si="14"/>
        <v>1</v>
      </c>
    </row>
    <row r="460" spans="1:8" ht="25.5">
      <c r="A460" s="44">
        <f t="shared" si="13"/>
        <v>449</v>
      </c>
      <c r="B460" s="57" t="s">
        <v>424</v>
      </c>
      <c r="C460" s="58" t="s">
        <v>163</v>
      </c>
      <c r="D460" s="58" t="s">
        <v>767</v>
      </c>
      <c r="E460" s="58" t="s">
        <v>135</v>
      </c>
      <c r="F460" s="59">
        <v>234000</v>
      </c>
      <c r="G460" s="59">
        <v>234000</v>
      </c>
      <c r="H460" s="6">
        <f t="shared" si="14"/>
        <v>1</v>
      </c>
    </row>
    <row r="461" spans="1:8" ht="25.5">
      <c r="A461" s="44">
        <f t="shared" si="13"/>
        <v>450</v>
      </c>
      <c r="B461" s="57" t="s">
        <v>425</v>
      </c>
      <c r="C461" s="58" t="s">
        <v>163</v>
      </c>
      <c r="D461" s="58" t="s">
        <v>767</v>
      </c>
      <c r="E461" s="58" t="s">
        <v>212</v>
      </c>
      <c r="F461" s="59">
        <v>234000</v>
      </c>
      <c r="G461" s="59">
        <v>234000</v>
      </c>
      <c r="H461" s="6">
        <f t="shared" si="14"/>
        <v>1</v>
      </c>
    </row>
    <row r="462" spans="1:8" ht="38.25">
      <c r="A462" s="44">
        <f aca="true" t="shared" si="15" ref="A462:A525">A461+1</f>
        <v>451</v>
      </c>
      <c r="B462" s="57" t="s">
        <v>768</v>
      </c>
      <c r="C462" s="58" t="s">
        <v>163</v>
      </c>
      <c r="D462" s="58" t="s">
        <v>769</v>
      </c>
      <c r="E462" s="58" t="s">
        <v>135</v>
      </c>
      <c r="F462" s="59">
        <v>377200</v>
      </c>
      <c r="G462" s="59">
        <v>377200</v>
      </c>
      <c r="H462" s="6">
        <f t="shared" si="14"/>
        <v>1</v>
      </c>
    </row>
    <row r="463" spans="1:8" ht="25.5">
      <c r="A463" s="44">
        <f t="shared" si="15"/>
        <v>452</v>
      </c>
      <c r="B463" s="57" t="s">
        <v>425</v>
      </c>
      <c r="C463" s="58" t="s">
        <v>163</v>
      </c>
      <c r="D463" s="58" t="s">
        <v>769</v>
      </c>
      <c r="E463" s="58" t="s">
        <v>212</v>
      </c>
      <c r="F463" s="59">
        <v>377200</v>
      </c>
      <c r="G463" s="59">
        <v>377200</v>
      </c>
      <c r="H463" s="6">
        <f t="shared" si="14"/>
        <v>1</v>
      </c>
    </row>
    <row r="464" spans="1:8" ht="38.25">
      <c r="A464" s="44">
        <f t="shared" si="15"/>
        <v>453</v>
      </c>
      <c r="B464" s="57" t="s">
        <v>765</v>
      </c>
      <c r="C464" s="58" t="s">
        <v>163</v>
      </c>
      <c r="D464" s="58" t="s">
        <v>770</v>
      </c>
      <c r="E464" s="58" t="s">
        <v>135</v>
      </c>
      <c r="F464" s="59">
        <v>582600</v>
      </c>
      <c r="G464" s="59">
        <v>582600</v>
      </c>
      <c r="H464" s="6">
        <f t="shared" si="14"/>
        <v>1</v>
      </c>
    </row>
    <row r="465" spans="1:8" ht="25.5">
      <c r="A465" s="44">
        <f t="shared" si="15"/>
        <v>454</v>
      </c>
      <c r="B465" s="57" t="s">
        <v>425</v>
      </c>
      <c r="C465" s="58" t="s">
        <v>163</v>
      </c>
      <c r="D465" s="58" t="s">
        <v>770</v>
      </c>
      <c r="E465" s="58" t="s">
        <v>212</v>
      </c>
      <c r="F465" s="59">
        <v>582600</v>
      </c>
      <c r="G465" s="59">
        <v>582600</v>
      </c>
      <c r="H465" s="6">
        <f t="shared" si="14"/>
        <v>1</v>
      </c>
    </row>
    <row r="466" spans="1:8" ht="38.25">
      <c r="A466" s="44">
        <f t="shared" si="15"/>
        <v>455</v>
      </c>
      <c r="B466" s="57" t="s">
        <v>426</v>
      </c>
      <c r="C466" s="58" t="s">
        <v>163</v>
      </c>
      <c r="D466" s="58" t="s">
        <v>771</v>
      </c>
      <c r="E466" s="58" t="s">
        <v>135</v>
      </c>
      <c r="F466" s="59">
        <v>666000</v>
      </c>
      <c r="G466" s="59">
        <v>666000</v>
      </c>
      <c r="H466" s="6">
        <f t="shared" si="14"/>
        <v>1</v>
      </c>
    </row>
    <row r="467" spans="1:8" ht="25.5">
      <c r="A467" s="44">
        <f t="shared" si="15"/>
        <v>456</v>
      </c>
      <c r="B467" s="57" t="s">
        <v>425</v>
      </c>
      <c r="C467" s="58" t="s">
        <v>163</v>
      </c>
      <c r="D467" s="58" t="s">
        <v>771</v>
      </c>
      <c r="E467" s="58" t="s">
        <v>212</v>
      </c>
      <c r="F467" s="59">
        <v>666000</v>
      </c>
      <c r="G467" s="59">
        <v>666000</v>
      </c>
      <c r="H467" s="6">
        <f t="shared" si="14"/>
        <v>1</v>
      </c>
    </row>
    <row r="468" spans="1:8" ht="38.25">
      <c r="A468" s="44">
        <f t="shared" si="15"/>
        <v>457</v>
      </c>
      <c r="B468" s="57" t="s">
        <v>768</v>
      </c>
      <c r="C468" s="58" t="s">
        <v>163</v>
      </c>
      <c r="D468" s="58" t="s">
        <v>772</v>
      </c>
      <c r="E468" s="58" t="s">
        <v>135</v>
      </c>
      <c r="F468" s="59">
        <v>1073800</v>
      </c>
      <c r="G468" s="59">
        <v>1073800</v>
      </c>
      <c r="H468" s="6">
        <f t="shared" si="14"/>
        <v>1</v>
      </c>
    </row>
    <row r="469" spans="1:8" ht="25.5">
      <c r="A469" s="44">
        <f t="shared" si="15"/>
        <v>458</v>
      </c>
      <c r="B469" s="57" t="s">
        <v>425</v>
      </c>
      <c r="C469" s="58" t="s">
        <v>163</v>
      </c>
      <c r="D469" s="58" t="s">
        <v>772</v>
      </c>
      <c r="E469" s="58" t="s">
        <v>212</v>
      </c>
      <c r="F469" s="59">
        <v>1073800</v>
      </c>
      <c r="G469" s="59">
        <v>1073800</v>
      </c>
      <c r="H469" s="6">
        <f t="shared" si="14"/>
        <v>1</v>
      </c>
    </row>
    <row r="470" spans="1:8" ht="38.25">
      <c r="A470" s="44">
        <f t="shared" si="15"/>
        <v>459</v>
      </c>
      <c r="B470" s="57" t="s">
        <v>388</v>
      </c>
      <c r="C470" s="58" t="s">
        <v>163</v>
      </c>
      <c r="D470" s="58" t="s">
        <v>601</v>
      </c>
      <c r="E470" s="58" t="s">
        <v>135</v>
      </c>
      <c r="F470" s="59">
        <v>4096800</v>
      </c>
      <c r="G470" s="59">
        <v>1666800</v>
      </c>
      <c r="H470" s="6">
        <f t="shared" si="14"/>
        <v>0.4068541300527241</v>
      </c>
    </row>
    <row r="471" spans="1:8" ht="25.5">
      <c r="A471" s="44">
        <f t="shared" si="15"/>
        <v>460</v>
      </c>
      <c r="B471" s="57" t="s">
        <v>427</v>
      </c>
      <c r="C471" s="58" t="s">
        <v>163</v>
      </c>
      <c r="D471" s="58" t="s">
        <v>680</v>
      </c>
      <c r="E471" s="58" t="s">
        <v>135</v>
      </c>
      <c r="F471" s="59">
        <v>3672000</v>
      </c>
      <c r="G471" s="59">
        <v>1242000</v>
      </c>
      <c r="H471" s="6">
        <f t="shared" si="14"/>
        <v>0.3382352941176471</v>
      </c>
    </row>
    <row r="472" spans="1:8" ht="38.25">
      <c r="A472" s="44">
        <f t="shared" si="15"/>
        <v>461</v>
      </c>
      <c r="B472" s="57" t="s">
        <v>773</v>
      </c>
      <c r="C472" s="58" t="s">
        <v>163</v>
      </c>
      <c r="D472" s="58" t="s">
        <v>774</v>
      </c>
      <c r="E472" s="58" t="s">
        <v>135</v>
      </c>
      <c r="F472" s="59">
        <v>940000</v>
      </c>
      <c r="G472" s="59">
        <v>49000</v>
      </c>
      <c r="H472" s="6">
        <f t="shared" si="14"/>
        <v>0.052127659574468084</v>
      </c>
    </row>
    <row r="473" spans="1:8" ht="25.5">
      <c r="A473" s="44">
        <f t="shared" si="15"/>
        <v>462</v>
      </c>
      <c r="B473" s="57" t="s">
        <v>425</v>
      </c>
      <c r="C473" s="58" t="s">
        <v>163</v>
      </c>
      <c r="D473" s="58" t="s">
        <v>774</v>
      </c>
      <c r="E473" s="58" t="s">
        <v>212</v>
      </c>
      <c r="F473" s="59">
        <v>940000</v>
      </c>
      <c r="G473" s="59">
        <v>49000</v>
      </c>
      <c r="H473" s="6">
        <f t="shared" si="14"/>
        <v>0.052127659574468084</v>
      </c>
    </row>
    <row r="474" spans="1:8" ht="25.5">
      <c r="A474" s="44">
        <f t="shared" si="15"/>
        <v>463</v>
      </c>
      <c r="B474" s="57" t="s">
        <v>428</v>
      </c>
      <c r="C474" s="58" t="s">
        <v>163</v>
      </c>
      <c r="D474" s="58" t="s">
        <v>775</v>
      </c>
      <c r="E474" s="58" t="s">
        <v>135</v>
      </c>
      <c r="F474" s="59">
        <v>1743500</v>
      </c>
      <c r="G474" s="59">
        <v>658100</v>
      </c>
      <c r="H474" s="6">
        <f t="shared" si="14"/>
        <v>0.3774591339260109</v>
      </c>
    </row>
    <row r="475" spans="1:8" ht="25.5">
      <c r="A475" s="44">
        <f t="shared" si="15"/>
        <v>464</v>
      </c>
      <c r="B475" s="57" t="s">
        <v>425</v>
      </c>
      <c r="C475" s="58" t="s">
        <v>163</v>
      </c>
      <c r="D475" s="58" t="s">
        <v>775</v>
      </c>
      <c r="E475" s="58" t="s">
        <v>212</v>
      </c>
      <c r="F475" s="59">
        <v>1743500</v>
      </c>
      <c r="G475" s="59">
        <v>658100</v>
      </c>
      <c r="H475" s="6">
        <f t="shared" si="14"/>
        <v>0.3774591339260109</v>
      </c>
    </row>
    <row r="476" spans="1:8" ht="25.5">
      <c r="A476" s="44">
        <f t="shared" si="15"/>
        <v>465</v>
      </c>
      <c r="B476" s="57" t="s">
        <v>776</v>
      </c>
      <c r="C476" s="58" t="s">
        <v>163</v>
      </c>
      <c r="D476" s="58" t="s">
        <v>777</v>
      </c>
      <c r="E476" s="58" t="s">
        <v>135</v>
      </c>
      <c r="F476" s="59">
        <v>988500</v>
      </c>
      <c r="G476" s="59">
        <v>534900</v>
      </c>
      <c r="H476" s="6">
        <f t="shared" si="14"/>
        <v>0.541122913505311</v>
      </c>
    </row>
    <row r="477" spans="1:8" ht="25.5">
      <c r="A477" s="44">
        <f t="shared" si="15"/>
        <v>466</v>
      </c>
      <c r="B477" s="57" t="s">
        <v>425</v>
      </c>
      <c r="C477" s="58" t="s">
        <v>163</v>
      </c>
      <c r="D477" s="58" t="s">
        <v>777</v>
      </c>
      <c r="E477" s="58" t="s">
        <v>212</v>
      </c>
      <c r="F477" s="59">
        <v>988500</v>
      </c>
      <c r="G477" s="59">
        <v>534900</v>
      </c>
      <c r="H477" s="6">
        <f t="shared" si="14"/>
        <v>0.541122913505311</v>
      </c>
    </row>
    <row r="478" spans="1:8" ht="38.25">
      <c r="A478" s="44">
        <f t="shared" si="15"/>
        <v>467</v>
      </c>
      <c r="B478" s="57" t="s">
        <v>681</v>
      </c>
      <c r="C478" s="58" t="s">
        <v>163</v>
      </c>
      <c r="D478" s="58" t="s">
        <v>682</v>
      </c>
      <c r="E478" s="58" t="s">
        <v>135</v>
      </c>
      <c r="F478" s="59">
        <v>424800</v>
      </c>
      <c r="G478" s="59">
        <v>424800</v>
      </c>
      <c r="H478" s="6">
        <f t="shared" si="14"/>
        <v>1</v>
      </c>
    </row>
    <row r="479" spans="1:8" ht="25.5">
      <c r="A479" s="44">
        <f t="shared" si="15"/>
        <v>468</v>
      </c>
      <c r="B479" s="57" t="s">
        <v>778</v>
      </c>
      <c r="C479" s="58" t="s">
        <v>163</v>
      </c>
      <c r="D479" s="58" t="s">
        <v>779</v>
      </c>
      <c r="E479" s="58" t="s">
        <v>135</v>
      </c>
      <c r="F479" s="59">
        <v>118600</v>
      </c>
      <c r="G479" s="59">
        <v>118600</v>
      </c>
      <c r="H479" s="6">
        <f t="shared" si="14"/>
        <v>1</v>
      </c>
    </row>
    <row r="480" spans="1:8" ht="25.5">
      <c r="A480" s="44">
        <f t="shared" si="15"/>
        <v>469</v>
      </c>
      <c r="B480" s="57" t="s">
        <v>425</v>
      </c>
      <c r="C480" s="58" t="s">
        <v>163</v>
      </c>
      <c r="D480" s="58" t="s">
        <v>779</v>
      </c>
      <c r="E480" s="58" t="s">
        <v>212</v>
      </c>
      <c r="F480" s="59">
        <v>118600</v>
      </c>
      <c r="G480" s="59">
        <v>118600</v>
      </c>
      <c r="H480" s="6">
        <f t="shared" si="14"/>
        <v>1</v>
      </c>
    </row>
    <row r="481" spans="1:8" ht="25.5">
      <c r="A481" s="44">
        <f t="shared" si="15"/>
        <v>470</v>
      </c>
      <c r="B481" s="57" t="s">
        <v>780</v>
      </c>
      <c r="C481" s="58" t="s">
        <v>163</v>
      </c>
      <c r="D481" s="58" t="s">
        <v>781</v>
      </c>
      <c r="E481" s="58" t="s">
        <v>135</v>
      </c>
      <c r="F481" s="59">
        <v>306200</v>
      </c>
      <c r="G481" s="59">
        <v>306200</v>
      </c>
      <c r="H481" s="6">
        <f t="shared" si="14"/>
        <v>1</v>
      </c>
    </row>
    <row r="482" spans="1:8" ht="25.5">
      <c r="A482" s="44">
        <f t="shared" si="15"/>
        <v>471</v>
      </c>
      <c r="B482" s="57" t="s">
        <v>425</v>
      </c>
      <c r="C482" s="58" t="s">
        <v>163</v>
      </c>
      <c r="D482" s="58" t="s">
        <v>781</v>
      </c>
      <c r="E482" s="58" t="s">
        <v>212</v>
      </c>
      <c r="F482" s="59">
        <v>306200</v>
      </c>
      <c r="G482" s="59">
        <v>306200</v>
      </c>
      <c r="H482" s="6">
        <f t="shared" si="14"/>
        <v>1</v>
      </c>
    </row>
    <row r="483" spans="1:8" ht="38.25">
      <c r="A483" s="44">
        <f t="shared" si="15"/>
        <v>472</v>
      </c>
      <c r="B483" s="57" t="s">
        <v>429</v>
      </c>
      <c r="C483" s="58" t="s">
        <v>163</v>
      </c>
      <c r="D483" s="58" t="s">
        <v>629</v>
      </c>
      <c r="E483" s="58" t="s">
        <v>135</v>
      </c>
      <c r="F483" s="59">
        <v>74268500</v>
      </c>
      <c r="G483" s="59">
        <v>53229685.73</v>
      </c>
      <c r="H483" s="6">
        <f t="shared" si="14"/>
        <v>0.7167195477221163</v>
      </c>
    </row>
    <row r="484" spans="1:8" ht="25.5">
      <c r="A484" s="44">
        <f t="shared" si="15"/>
        <v>473</v>
      </c>
      <c r="B484" s="57" t="s">
        <v>430</v>
      </c>
      <c r="C484" s="58" t="s">
        <v>163</v>
      </c>
      <c r="D484" s="58" t="s">
        <v>630</v>
      </c>
      <c r="E484" s="58" t="s">
        <v>135</v>
      </c>
      <c r="F484" s="59">
        <v>213000</v>
      </c>
      <c r="G484" s="59">
        <v>123220.5</v>
      </c>
      <c r="H484" s="6">
        <f t="shared" si="14"/>
        <v>0.5785</v>
      </c>
    </row>
    <row r="485" spans="1:8" ht="12.75">
      <c r="A485" s="44">
        <f t="shared" si="15"/>
        <v>474</v>
      </c>
      <c r="B485" s="57" t="s">
        <v>304</v>
      </c>
      <c r="C485" s="58" t="s">
        <v>163</v>
      </c>
      <c r="D485" s="58" t="s">
        <v>630</v>
      </c>
      <c r="E485" s="58" t="s">
        <v>208</v>
      </c>
      <c r="F485" s="59">
        <v>213000</v>
      </c>
      <c r="G485" s="59">
        <v>123220.5</v>
      </c>
      <c r="H485" s="6">
        <f t="shared" si="14"/>
        <v>0.5785</v>
      </c>
    </row>
    <row r="486" spans="1:8" ht="25.5">
      <c r="A486" s="44">
        <f t="shared" si="15"/>
        <v>475</v>
      </c>
      <c r="B486" s="57" t="s">
        <v>431</v>
      </c>
      <c r="C486" s="58" t="s">
        <v>163</v>
      </c>
      <c r="D486" s="58" t="s">
        <v>631</v>
      </c>
      <c r="E486" s="58" t="s">
        <v>135</v>
      </c>
      <c r="F486" s="59">
        <v>80000</v>
      </c>
      <c r="G486" s="59">
        <v>0</v>
      </c>
      <c r="H486" s="6">
        <f t="shared" si="14"/>
        <v>0</v>
      </c>
    </row>
    <row r="487" spans="1:8" ht="25.5">
      <c r="A487" s="44">
        <f t="shared" si="15"/>
        <v>476</v>
      </c>
      <c r="B487" s="57" t="s">
        <v>289</v>
      </c>
      <c r="C487" s="58" t="s">
        <v>163</v>
      </c>
      <c r="D487" s="58" t="s">
        <v>631</v>
      </c>
      <c r="E487" s="58" t="s">
        <v>203</v>
      </c>
      <c r="F487" s="59">
        <v>80000</v>
      </c>
      <c r="G487" s="59">
        <v>0</v>
      </c>
      <c r="H487" s="6">
        <f aca="true" t="shared" si="16" ref="H487:H549">G487/F487</f>
        <v>0</v>
      </c>
    </row>
    <row r="488" spans="1:8" ht="25.5">
      <c r="A488" s="44">
        <f t="shared" si="15"/>
        <v>477</v>
      </c>
      <c r="B488" s="57" t="s">
        <v>432</v>
      </c>
      <c r="C488" s="58" t="s">
        <v>163</v>
      </c>
      <c r="D488" s="58" t="s">
        <v>632</v>
      </c>
      <c r="E488" s="58" t="s">
        <v>135</v>
      </c>
      <c r="F488" s="59">
        <v>230000</v>
      </c>
      <c r="G488" s="59">
        <v>122000</v>
      </c>
      <c r="H488" s="6">
        <f t="shared" si="16"/>
        <v>0.5304347826086957</v>
      </c>
    </row>
    <row r="489" spans="1:8" ht="25.5">
      <c r="A489" s="44">
        <f t="shared" si="15"/>
        <v>478</v>
      </c>
      <c r="B489" s="57" t="s">
        <v>433</v>
      </c>
      <c r="C489" s="58" t="s">
        <v>163</v>
      </c>
      <c r="D489" s="58" t="s">
        <v>632</v>
      </c>
      <c r="E489" s="58" t="s">
        <v>213</v>
      </c>
      <c r="F489" s="59">
        <v>230000</v>
      </c>
      <c r="G489" s="59">
        <v>122000</v>
      </c>
      <c r="H489" s="6">
        <f t="shared" si="16"/>
        <v>0.5304347826086957</v>
      </c>
    </row>
    <row r="490" spans="1:8" ht="76.5">
      <c r="A490" s="44">
        <f t="shared" si="15"/>
        <v>479</v>
      </c>
      <c r="B490" s="57" t="s">
        <v>633</v>
      </c>
      <c r="C490" s="58" t="s">
        <v>163</v>
      </c>
      <c r="D490" s="58" t="s">
        <v>634</v>
      </c>
      <c r="E490" s="58" t="s">
        <v>135</v>
      </c>
      <c r="F490" s="59">
        <v>90000</v>
      </c>
      <c r="G490" s="59">
        <v>62980</v>
      </c>
      <c r="H490" s="6">
        <f t="shared" si="16"/>
        <v>0.6997777777777778</v>
      </c>
    </row>
    <row r="491" spans="1:8" ht="25.5">
      <c r="A491" s="44">
        <f t="shared" si="15"/>
        <v>480</v>
      </c>
      <c r="B491" s="57" t="s">
        <v>289</v>
      </c>
      <c r="C491" s="58" t="s">
        <v>163</v>
      </c>
      <c r="D491" s="58" t="s">
        <v>634</v>
      </c>
      <c r="E491" s="58" t="s">
        <v>203</v>
      </c>
      <c r="F491" s="59">
        <v>90000</v>
      </c>
      <c r="G491" s="59">
        <v>62980</v>
      </c>
      <c r="H491" s="6">
        <f t="shared" si="16"/>
        <v>0.6997777777777778</v>
      </c>
    </row>
    <row r="492" spans="1:8" ht="25.5">
      <c r="A492" s="44">
        <f t="shared" si="15"/>
        <v>481</v>
      </c>
      <c r="B492" s="57" t="s">
        <v>635</v>
      </c>
      <c r="C492" s="58" t="s">
        <v>163</v>
      </c>
      <c r="D492" s="58" t="s">
        <v>636</v>
      </c>
      <c r="E492" s="58" t="s">
        <v>135</v>
      </c>
      <c r="F492" s="59">
        <v>10000</v>
      </c>
      <c r="G492" s="59">
        <v>0</v>
      </c>
      <c r="H492" s="6">
        <f t="shared" si="16"/>
        <v>0</v>
      </c>
    </row>
    <row r="493" spans="1:8" ht="25.5">
      <c r="A493" s="44">
        <f t="shared" si="15"/>
        <v>482</v>
      </c>
      <c r="B493" s="57" t="s">
        <v>289</v>
      </c>
      <c r="C493" s="58" t="s">
        <v>163</v>
      </c>
      <c r="D493" s="58" t="s">
        <v>636</v>
      </c>
      <c r="E493" s="58" t="s">
        <v>203</v>
      </c>
      <c r="F493" s="59">
        <v>10000</v>
      </c>
      <c r="G493" s="59">
        <v>0</v>
      </c>
      <c r="H493" s="6">
        <f t="shared" si="16"/>
        <v>0</v>
      </c>
    </row>
    <row r="494" spans="1:8" ht="51">
      <c r="A494" s="44">
        <f t="shared" si="15"/>
        <v>483</v>
      </c>
      <c r="B494" s="57" t="s">
        <v>637</v>
      </c>
      <c r="C494" s="58" t="s">
        <v>163</v>
      </c>
      <c r="D494" s="58" t="s">
        <v>638</v>
      </c>
      <c r="E494" s="58" t="s">
        <v>135</v>
      </c>
      <c r="F494" s="59">
        <v>8500500</v>
      </c>
      <c r="G494" s="59">
        <v>7006449.75</v>
      </c>
      <c r="H494" s="6">
        <f t="shared" si="16"/>
        <v>0.824239721192871</v>
      </c>
    </row>
    <row r="495" spans="1:8" ht="25.5">
      <c r="A495" s="44">
        <f t="shared" si="15"/>
        <v>484</v>
      </c>
      <c r="B495" s="57" t="s">
        <v>289</v>
      </c>
      <c r="C495" s="58" t="s">
        <v>163</v>
      </c>
      <c r="D495" s="58" t="s">
        <v>638</v>
      </c>
      <c r="E495" s="58" t="s">
        <v>203</v>
      </c>
      <c r="F495" s="59">
        <v>122000</v>
      </c>
      <c r="G495" s="59">
        <v>92044.28</v>
      </c>
      <c r="H495" s="6">
        <f t="shared" si="16"/>
        <v>0.7544613114754098</v>
      </c>
    </row>
    <row r="496" spans="1:8" ht="12.75">
      <c r="A496" s="44">
        <f t="shared" si="15"/>
        <v>485</v>
      </c>
      <c r="B496" s="57" t="s">
        <v>423</v>
      </c>
      <c r="C496" s="58" t="s">
        <v>163</v>
      </c>
      <c r="D496" s="58" t="s">
        <v>638</v>
      </c>
      <c r="E496" s="58" t="s">
        <v>211</v>
      </c>
      <c r="F496" s="59">
        <v>8378500</v>
      </c>
      <c r="G496" s="59">
        <v>6914405.47</v>
      </c>
      <c r="H496" s="6">
        <f t="shared" si="16"/>
        <v>0.8252557701259174</v>
      </c>
    </row>
    <row r="497" spans="1:8" ht="38.25">
      <c r="A497" s="44">
        <f t="shared" si="15"/>
        <v>486</v>
      </c>
      <c r="B497" s="57" t="s">
        <v>782</v>
      </c>
      <c r="C497" s="58" t="s">
        <v>163</v>
      </c>
      <c r="D497" s="58" t="s">
        <v>639</v>
      </c>
      <c r="E497" s="58" t="s">
        <v>135</v>
      </c>
      <c r="F497" s="59">
        <v>54284000</v>
      </c>
      <c r="G497" s="59">
        <v>40590750.43</v>
      </c>
      <c r="H497" s="6">
        <f t="shared" si="16"/>
        <v>0.747747963119888</v>
      </c>
    </row>
    <row r="498" spans="1:8" ht="25.5">
      <c r="A498" s="44">
        <f t="shared" si="15"/>
        <v>487</v>
      </c>
      <c r="B498" s="57" t="s">
        <v>289</v>
      </c>
      <c r="C498" s="58" t="s">
        <v>163</v>
      </c>
      <c r="D498" s="58" t="s">
        <v>639</v>
      </c>
      <c r="E498" s="58" t="s">
        <v>203</v>
      </c>
      <c r="F498" s="59">
        <v>640000</v>
      </c>
      <c r="G498" s="59">
        <v>484928.58</v>
      </c>
      <c r="H498" s="6">
        <f t="shared" si="16"/>
        <v>0.75770090625</v>
      </c>
    </row>
    <row r="499" spans="1:8" ht="12.75">
      <c r="A499" s="44">
        <f t="shared" si="15"/>
        <v>488</v>
      </c>
      <c r="B499" s="57" t="s">
        <v>423</v>
      </c>
      <c r="C499" s="58" t="s">
        <v>163</v>
      </c>
      <c r="D499" s="58" t="s">
        <v>639</v>
      </c>
      <c r="E499" s="58" t="s">
        <v>211</v>
      </c>
      <c r="F499" s="59">
        <v>53644000</v>
      </c>
      <c r="G499" s="59">
        <v>40105821.85</v>
      </c>
      <c r="H499" s="6">
        <f t="shared" si="16"/>
        <v>0.7476292194840057</v>
      </c>
    </row>
    <row r="500" spans="1:8" ht="51">
      <c r="A500" s="44">
        <f t="shared" si="15"/>
        <v>489</v>
      </c>
      <c r="B500" s="57" t="s">
        <v>640</v>
      </c>
      <c r="C500" s="58" t="s">
        <v>163</v>
      </c>
      <c r="D500" s="58" t="s">
        <v>641</v>
      </c>
      <c r="E500" s="58" t="s">
        <v>135</v>
      </c>
      <c r="F500" s="59">
        <v>10861000</v>
      </c>
      <c r="G500" s="59">
        <v>5324285.05</v>
      </c>
      <c r="H500" s="6">
        <f t="shared" si="16"/>
        <v>0.49022051836847436</v>
      </c>
    </row>
    <row r="501" spans="1:8" ht="25.5">
      <c r="A501" s="44">
        <f t="shared" si="15"/>
        <v>490</v>
      </c>
      <c r="B501" s="57" t="s">
        <v>289</v>
      </c>
      <c r="C501" s="58" t="s">
        <v>163</v>
      </c>
      <c r="D501" s="58" t="s">
        <v>641</v>
      </c>
      <c r="E501" s="58" t="s">
        <v>203</v>
      </c>
      <c r="F501" s="59">
        <v>160000</v>
      </c>
      <c r="G501" s="59">
        <v>69639.6</v>
      </c>
      <c r="H501" s="6">
        <f t="shared" si="16"/>
        <v>0.4352475</v>
      </c>
    </row>
    <row r="502" spans="1:8" ht="12.75">
      <c r="A502" s="44">
        <f t="shared" si="15"/>
        <v>491</v>
      </c>
      <c r="B502" s="57" t="s">
        <v>423</v>
      </c>
      <c r="C502" s="58" t="s">
        <v>163</v>
      </c>
      <c r="D502" s="58" t="s">
        <v>641</v>
      </c>
      <c r="E502" s="58" t="s">
        <v>211</v>
      </c>
      <c r="F502" s="59">
        <v>10701000</v>
      </c>
      <c r="G502" s="59">
        <v>5254645.45</v>
      </c>
      <c r="H502" s="6">
        <f t="shared" si="16"/>
        <v>0.4910424679936455</v>
      </c>
    </row>
    <row r="503" spans="1:8" ht="12.75">
      <c r="A503" s="44">
        <f t="shared" si="15"/>
        <v>492</v>
      </c>
      <c r="B503" s="57" t="s">
        <v>285</v>
      </c>
      <c r="C503" s="58" t="s">
        <v>163</v>
      </c>
      <c r="D503" s="58" t="s">
        <v>452</v>
      </c>
      <c r="E503" s="58" t="s">
        <v>135</v>
      </c>
      <c r="F503" s="59">
        <v>335146</v>
      </c>
      <c r="G503" s="59">
        <v>191016</v>
      </c>
      <c r="H503" s="6">
        <f t="shared" si="16"/>
        <v>0.5699486194076612</v>
      </c>
    </row>
    <row r="504" spans="1:8" ht="25.5">
      <c r="A504" s="44">
        <f t="shared" si="15"/>
        <v>493</v>
      </c>
      <c r="B504" s="57" t="s">
        <v>434</v>
      </c>
      <c r="C504" s="58" t="s">
        <v>163</v>
      </c>
      <c r="D504" s="58" t="s">
        <v>642</v>
      </c>
      <c r="E504" s="58" t="s">
        <v>135</v>
      </c>
      <c r="F504" s="59">
        <v>335146</v>
      </c>
      <c r="G504" s="59">
        <v>191016</v>
      </c>
      <c r="H504" s="6">
        <f t="shared" si="16"/>
        <v>0.5699486194076612</v>
      </c>
    </row>
    <row r="505" spans="1:8" ht="25.5">
      <c r="A505" s="44">
        <f t="shared" si="15"/>
        <v>494</v>
      </c>
      <c r="B505" s="57" t="s">
        <v>435</v>
      </c>
      <c r="C505" s="58" t="s">
        <v>163</v>
      </c>
      <c r="D505" s="58" t="s">
        <v>642</v>
      </c>
      <c r="E505" s="58" t="s">
        <v>214</v>
      </c>
      <c r="F505" s="59">
        <v>335146</v>
      </c>
      <c r="G505" s="59">
        <v>191016</v>
      </c>
      <c r="H505" s="6">
        <f t="shared" si="16"/>
        <v>0.5699486194076612</v>
      </c>
    </row>
    <row r="506" spans="1:8" ht="12.75">
      <c r="A506" s="44">
        <f t="shared" si="15"/>
        <v>495</v>
      </c>
      <c r="B506" s="57" t="s">
        <v>98</v>
      </c>
      <c r="C506" s="58" t="s">
        <v>164</v>
      </c>
      <c r="D506" s="58" t="s">
        <v>451</v>
      </c>
      <c r="E506" s="58" t="s">
        <v>135</v>
      </c>
      <c r="F506" s="59">
        <v>5631500</v>
      </c>
      <c r="G506" s="59">
        <v>3445041.08</v>
      </c>
      <c r="H506" s="6">
        <f t="shared" si="16"/>
        <v>0.6117448424043328</v>
      </c>
    </row>
    <row r="507" spans="1:8" ht="38.25">
      <c r="A507" s="44">
        <f t="shared" si="15"/>
        <v>496</v>
      </c>
      <c r="B507" s="57" t="s">
        <v>429</v>
      </c>
      <c r="C507" s="58" t="s">
        <v>164</v>
      </c>
      <c r="D507" s="58" t="s">
        <v>629</v>
      </c>
      <c r="E507" s="58" t="s">
        <v>135</v>
      </c>
      <c r="F507" s="59">
        <v>5631500</v>
      </c>
      <c r="G507" s="59">
        <v>3445041.08</v>
      </c>
      <c r="H507" s="6">
        <f t="shared" si="16"/>
        <v>0.6117448424043328</v>
      </c>
    </row>
    <row r="508" spans="1:8" ht="51">
      <c r="A508" s="44">
        <f t="shared" si="15"/>
        <v>497</v>
      </c>
      <c r="B508" s="57" t="s">
        <v>637</v>
      </c>
      <c r="C508" s="58" t="s">
        <v>164</v>
      </c>
      <c r="D508" s="58" t="s">
        <v>638</v>
      </c>
      <c r="E508" s="58" t="s">
        <v>135</v>
      </c>
      <c r="F508" s="59">
        <v>429500</v>
      </c>
      <c r="G508" s="59">
        <v>316385.05</v>
      </c>
      <c r="H508" s="6">
        <f t="shared" si="16"/>
        <v>0.7366357392316647</v>
      </c>
    </row>
    <row r="509" spans="1:8" ht="12.75">
      <c r="A509" s="44">
        <f t="shared" si="15"/>
        <v>498</v>
      </c>
      <c r="B509" s="57" t="s">
        <v>312</v>
      </c>
      <c r="C509" s="58" t="s">
        <v>164</v>
      </c>
      <c r="D509" s="58" t="s">
        <v>638</v>
      </c>
      <c r="E509" s="58" t="s">
        <v>204</v>
      </c>
      <c r="F509" s="59">
        <v>413500</v>
      </c>
      <c r="G509" s="59">
        <v>314185.05</v>
      </c>
      <c r="H509" s="6">
        <f t="shared" si="16"/>
        <v>0.7598187424425634</v>
      </c>
    </row>
    <row r="510" spans="1:8" ht="25.5">
      <c r="A510" s="44">
        <f t="shared" si="15"/>
        <v>499</v>
      </c>
      <c r="B510" s="57" t="s">
        <v>289</v>
      </c>
      <c r="C510" s="58" t="s">
        <v>164</v>
      </c>
      <c r="D510" s="58" t="s">
        <v>638</v>
      </c>
      <c r="E510" s="58" t="s">
        <v>203</v>
      </c>
      <c r="F510" s="59">
        <v>16000</v>
      </c>
      <c r="G510" s="59">
        <v>2200</v>
      </c>
      <c r="H510" s="6">
        <f t="shared" si="16"/>
        <v>0.1375</v>
      </c>
    </row>
    <row r="511" spans="1:8" ht="38.25">
      <c r="A511" s="44">
        <f t="shared" si="15"/>
        <v>500</v>
      </c>
      <c r="B511" s="57" t="s">
        <v>782</v>
      </c>
      <c r="C511" s="58" t="s">
        <v>164</v>
      </c>
      <c r="D511" s="58" t="s">
        <v>639</v>
      </c>
      <c r="E511" s="58" t="s">
        <v>135</v>
      </c>
      <c r="F511" s="59">
        <v>5202000</v>
      </c>
      <c r="G511" s="59">
        <v>3128656.03</v>
      </c>
      <c r="H511" s="6">
        <f t="shared" si="16"/>
        <v>0.6014333006535947</v>
      </c>
    </row>
    <row r="512" spans="1:8" ht="12.75">
      <c r="A512" s="44">
        <f t="shared" si="15"/>
        <v>501</v>
      </c>
      <c r="B512" s="57" t="s">
        <v>312</v>
      </c>
      <c r="C512" s="58" t="s">
        <v>164</v>
      </c>
      <c r="D512" s="58" t="s">
        <v>639</v>
      </c>
      <c r="E512" s="58" t="s">
        <v>204</v>
      </c>
      <c r="F512" s="59">
        <v>4331160</v>
      </c>
      <c r="G512" s="59">
        <v>2753458</v>
      </c>
      <c r="H512" s="6">
        <f t="shared" si="16"/>
        <v>0.635732228779357</v>
      </c>
    </row>
    <row r="513" spans="1:8" ht="25.5">
      <c r="A513" s="44">
        <f t="shared" si="15"/>
        <v>502</v>
      </c>
      <c r="B513" s="57" t="s">
        <v>289</v>
      </c>
      <c r="C513" s="58" t="s">
        <v>164</v>
      </c>
      <c r="D513" s="58" t="s">
        <v>639</v>
      </c>
      <c r="E513" s="58" t="s">
        <v>203</v>
      </c>
      <c r="F513" s="59">
        <v>715840</v>
      </c>
      <c r="G513" s="59">
        <v>270116.03</v>
      </c>
      <c r="H513" s="6">
        <f t="shared" si="16"/>
        <v>0.377341347228431</v>
      </c>
    </row>
    <row r="514" spans="1:8" ht="12.75">
      <c r="A514" s="44">
        <f t="shared" si="15"/>
        <v>503</v>
      </c>
      <c r="B514" s="57" t="s">
        <v>292</v>
      </c>
      <c r="C514" s="58" t="s">
        <v>164</v>
      </c>
      <c r="D514" s="58" t="s">
        <v>639</v>
      </c>
      <c r="E514" s="58" t="s">
        <v>205</v>
      </c>
      <c r="F514" s="59">
        <v>155000</v>
      </c>
      <c r="G514" s="59">
        <v>105082</v>
      </c>
      <c r="H514" s="6">
        <f t="shared" si="16"/>
        <v>0.6779483870967742</v>
      </c>
    </row>
    <row r="515" spans="1:8" ht="12.75">
      <c r="A515" s="53">
        <f t="shared" si="15"/>
        <v>504</v>
      </c>
      <c r="B515" s="60" t="s">
        <v>99</v>
      </c>
      <c r="C515" s="61" t="s">
        <v>165</v>
      </c>
      <c r="D515" s="61" t="s">
        <v>451</v>
      </c>
      <c r="E515" s="61" t="s">
        <v>135</v>
      </c>
      <c r="F515" s="62">
        <v>34822959.43</v>
      </c>
      <c r="G515" s="62">
        <v>12349926.03</v>
      </c>
      <c r="H515" s="7">
        <f t="shared" si="16"/>
        <v>0.35464895092634</v>
      </c>
    </row>
    <row r="516" spans="1:8" ht="12.75">
      <c r="A516" s="44">
        <f t="shared" si="15"/>
        <v>505</v>
      </c>
      <c r="B516" s="57" t="s">
        <v>66</v>
      </c>
      <c r="C516" s="58" t="s">
        <v>67</v>
      </c>
      <c r="D516" s="58" t="s">
        <v>451</v>
      </c>
      <c r="E516" s="58" t="s">
        <v>135</v>
      </c>
      <c r="F516" s="59">
        <v>10873989.64</v>
      </c>
      <c r="G516" s="59">
        <v>7401905.98</v>
      </c>
      <c r="H516" s="6">
        <f t="shared" si="16"/>
        <v>0.680698274051326</v>
      </c>
    </row>
    <row r="517" spans="1:8" ht="38.25">
      <c r="A517" s="44">
        <f t="shared" si="15"/>
        <v>506</v>
      </c>
      <c r="B517" s="57" t="s">
        <v>388</v>
      </c>
      <c r="C517" s="58" t="s">
        <v>67</v>
      </c>
      <c r="D517" s="58" t="s">
        <v>601</v>
      </c>
      <c r="E517" s="58" t="s">
        <v>135</v>
      </c>
      <c r="F517" s="59">
        <v>10873989.64</v>
      </c>
      <c r="G517" s="59">
        <v>7401905.98</v>
      </c>
      <c r="H517" s="6">
        <f t="shared" si="16"/>
        <v>0.680698274051326</v>
      </c>
    </row>
    <row r="518" spans="1:8" ht="25.5">
      <c r="A518" s="44">
        <f t="shared" si="15"/>
        <v>507</v>
      </c>
      <c r="B518" s="57" t="s">
        <v>683</v>
      </c>
      <c r="C518" s="58" t="s">
        <v>67</v>
      </c>
      <c r="D518" s="58" t="s">
        <v>684</v>
      </c>
      <c r="E518" s="58" t="s">
        <v>135</v>
      </c>
      <c r="F518" s="59">
        <v>10873989.64</v>
      </c>
      <c r="G518" s="59">
        <v>7401905.98</v>
      </c>
      <c r="H518" s="6">
        <f t="shared" si="16"/>
        <v>0.680698274051326</v>
      </c>
    </row>
    <row r="519" spans="1:8" ht="25.5">
      <c r="A519" s="44">
        <f t="shared" si="15"/>
        <v>508</v>
      </c>
      <c r="B519" s="57" t="s">
        <v>436</v>
      </c>
      <c r="C519" s="58" t="s">
        <v>67</v>
      </c>
      <c r="D519" s="58" t="s">
        <v>643</v>
      </c>
      <c r="E519" s="58" t="s">
        <v>135</v>
      </c>
      <c r="F519" s="59">
        <v>10692836.64</v>
      </c>
      <c r="G519" s="59">
        <v>7220752.98</v>
      </c>
      <c r="H519" s="6">
        <f t="shared" si="16"/>
        <v>0.6752888146619997</v>
      </c>
    </row>
    <row r="520" spans="1:8" ht="12.75">
      <c r="A520" s="44">
        <f t="shared" si="15"/>
        <v>509</v>
      </c>
      <c r="B520" s="57" t="s">
        <v>312</v>
      </c>
      <c r="C520" s="58" t="s">
        <v>67</v>
      </c>
      <c r="D520" s="58" t="s">
        <v>643</v>
      </c>
      <c r="E520" s="58" t="s">
        <v>204</v>
      </c>
      <c r="F520" s="59">
        <v>8756900</v>
      </c>
      <c r="G520" s="59">
        <v>5917906.24</v>
      </c>
      <c r="H520" s="6">
        <f t="shared" si="16"/>
        <v>0.6757992257534059</v>
      </c>
    </row>
    <row r="521" spans="1:8" ht="25.5">
      <c r="A521" s="44">
        <f t="shared" si="15"/>
        <v>510</v>
      </c>
      <c r="B521" s="57" t="s">
        <v>289</v>
      </c>
      <c r="C521" s="58" t="s">
        <v>67</v>
      </c>
      <c r="D521" s="58" t="s">
        <v>643</v>
      </c>
      <c r="E521" s="58" t="s">
        <v>203</v>
      </c>
      <c r="F521" s="59">
        <v>1559536.64</v>
      </c>
      <c r="G521" s="59">
        <v>1007025.11</v>
      </c>
      <c r="H521" s="6">
        <f t="shared" si="16"/>
        <v>0.6457207122751537</v>
      </c>
    </row>
    <row r="522" spans="1:8" ht="12.75">
      <c r="A522" s="44">
        <f t="shared" si="15"/>
        <v>511</v>
      </c>
      <c r="B522" s="57" t="s">
        <v>292</v>
      </c>
      <c r="C522" s="58" t="s">
        <v>67</v>
      </c>
      <c r="D522" s="58" t="s">
        <v>643</v>
      </c>
      <c r="E522" s="58" t="s">
        <v>205</v>
      </c>
      <c r="F522" s="59">
        <v>376400</v>
      </c>
      <c r="G522" s="59">
        <v>295821.63</v>
      </c>
      <c r="H522" s="6">
        <f t="shared" si="16"/>
        <v>0.7859235653560043</v>
      </c>
    </row>
    <row r="523" spans="1:8" ht="38.25">
      <c r="A523" s="44">
        <f t="shared" si="15"/>
        <v>512</v>
      </c>
      <c r="B523" s="57" t="s">
        <v>783</v>
      </c>
      <c r="C523" s="58" t="s">
        <v>67</v>
      </c>
      <c r="D523" s="58" t="s">
        <v>784</v>
      </c>
      <c r="E523" s="58" t="s">
        <v>135</v>
      </c>
      <c r="F523" s="59">
        <v>181153</v>
      </c>
      <c r="G523" s="59">
        <v>181153</v>
      </c>
      <c r="H523" s="6">
        <f t="shared" si="16"/>
        <v>1</v>
      </c>
    </row>
    <row r="524" spans="1:8" ht="25.5">
      <c r="A524" s="44">
        <f t="shared" si="15"/>
        <v>513</v>
      </c>
      <c r="B524" s="57" t="s">
        <v>289</v>
      </c>
      <c r="C524" s="58" t="s">
        <v>67</v>
      </c>
      <c r="D524" s="58" t="s">
        <v>784</v>
      </c>
      <c r="E524" s="58" t="s">
        <v>203</v>
      </c>
      <c r="F524" s="59">
        <v>181153</v>
      </c>
      <c r="G524" s="59">
        <v>181153</v>
      </c>
      <c r="H524" s="6">
        <f t="shared" si="16"/>
        <v>1</v>
      </c>
    </row>
    <row r="525" spans="1:8" ht="12.75">
      <c r="A525" s="44">
        <f t="shared" si="15"/>
        <v>514</v>
      </c>
      <c r="B525" s="57" t="s">
        <v>100</v>
      </c>
      <c r="C525" s="58" t="s">
        <v>166</v>
      </c>
      <c r="D525" s="58" t="s">
        <v>451</v>
      </c>
      <c r="E525" s="58" t="s">
        <v>135</v>
      </c>
      <c r="F525" s="59">
        <v>23948969.79</v>
      </c>
      <c r="G525" s="59">
        <v>4948020.05</v>
      </c>
      <c r="H525" s="6">
        <f t="shared" si="16"/>
        <v>0.20660680160305134</v>
      </c>
    </row>
    <row r="526" spans="1:8" ht="38.25">
      <c r="A526" s="44">
        <f aca="true" t="shared" si="17" ref="A526:A563">A525+1</f>
        <v>515</v>
      </c>
      <c r="B526" s="57" t="s">
        <v>388</v>
      </c>
      <c r="C526" s="58" t="s">
        <v>166</v>
      </c>
      <c r="D526" s="58" t="s">
        <v>601</v>
      </c>
      <c r="E526" s="58" t="s">
        <v>135</v>
      </c>
      <c r="F526" s="59">
        <v>23948969.79</v>
      </c>
      <c r="G526" s="59">
        <v>4948020.05</v>
      </c>
      <c r="H526" s="6">
        <f t="shared" si="16"/>
        <v>0.20660680160305134</v>
      </c>
    </row>
    <row r="527" spans="1:8" ht="25.5">
      <c r="A527" s="44">
        <f t="shared" si="17"/>
        <v>516</v>
      </c>
      <c r="B527" s="57" t="s">
        <v>683</v>
      </c>
      <c r="C527" s="58" t="s">
        <v>166</v>
      </c>
      <c r="D527" s="58" t="s">
        <v>684</v>
      </c>
      <c r="E527" s="58" t="s">
        <v>135</v>
      </c>
      <c r="F527" s="59">
        <v>23948969.79</v>
      </c>
      <c r="G527" s="59">
        <v>4948020.05</v>
      </c>
      <c r="H527" s="6">
        <f t="shared" si="16"/>
        <v>0.20660680160305134</v>
      </c>
    </row>
    <row r="528" spans="1:8" ht="12.75">
      <c r="A528" s="44">
        <f t="shared" si="17"/>
        <v>517</v>
      </c>
      <c r="B528" s="57" t="s">
        <v>438</v>
      </c>
      <c r="C528" s="58" t="s">
        <v>166</v>
      </c>
      <c r="D528" s="58" t="s">
        <v>644</v>
      </c>
      <c r="E528" s="58" t="s">
        <v>135</v>
      </c>
      <c r="F528" s="59">
        <v>2634345</v>
      </c>
      <c r="G528" s="59">
        <v>2102926.05</v>
      </c>
      <c r="H528" s="6">
        <f t="shared" si="16"/>
        <v>0.7982728344237371</v>
      </c>
    </row>
    <row r="529" spans="1:8" ht="12.75">
      <c r="A529" s="44">
        <f t="shared" si="17"/>
        <v>518</v>
      </c>
      <c r="B529" s="57" t="s">
        <v>312</v>
      </c>
      <c r="C529" s="58" t="s">
        <v>166</v>
      </c>
      <c r="D529" s="58" t="s">
        <v>644</v>
      </c>
      <c r="E529" s="58" t="s">
        <v>204</v>
      </c>
      <c r="F529" s="59">
        <v>215415.4</v>
      </c>
      <c r="G529" s="59">
        <v>214553.55</v>
      </c>
      <c r="H529" s="6">
        <f t="shared" si="16"/>
        <v>0.995999125410718</v>
      </c>
    </row>
    <row r="530" spans="1:8" ht="25.5">
      <c r="A530" s="44">
        <f t="shared" si="17"/>
        <v>519</v>
      </c>
      <c r="B530" s="57" t="s">
        <v>289</v>
      </c>
      <c r="C530" s="58" t="s">
        <v>166</v>
      </c>
      <c r="D530" s="58" t="s">
        <v>644</v>
      </c>
      <c r="E530" s="58" t="s">
        <v>203</v>
      </c>
      <c r="F530" s="59">
        <v>2418929.6</v>
      </c>
      <c r="G530" s="59">
        <v>1888372.5</v>
      </c>
      <c r="H530" s="6">
        <f t="shared" si="16"/>
        <v>0.7806645137584822</v>
      </c>
    </row>
    <row r="531" spans="1:8" ht="25.5">
      <c r="A531" s="44">
        <f t="shared" si="17"/>
        <v>520</v>
      </c>
      <c r="B531" s="57" t="s">
        <v>645</v>
      </c>
      <c r="C531" s="58" t="s">
        <v>166</v>
      </c>
      <c r="D531" s="58" t="s">
        <v>646</v>
      </c>
      <c r="E531" s="58" t="s">
        <v>135</v>
      </c>
      <c r="F531" s="59">
        <v>2694994.79</v>
      </c>
      <c r="G531" s="59">
        <v>2694994</v>
      </c>
      <c r="H531" s="6">
        <f t="shared" si="16"/>
        <v>0.9999997068639973</v>
      </c>
    </row>
    <row r="532" spans="1:8" ht="25.5">
      <c r="A532" s="44">
        <f t="shared" si="17"/>
        <v>521</v>
      </c>
      <c r="B532" s="57" t="s">
        <v>289</v>
      </c>
      <c r="C532" s="58" t="s">
        <v>166</v>
      </c>
      <c r="D532" s="58" t="s">
        <v>646</v>
      </c>
      <c r="E532" s="58" t="s">
        <v>203</v>
      </c>
      <c r="F532" s="59">
        <v>2694994.79</v>
      </c>
      <c r="G532" s="59">
        <v>2694994</v>
      </c>
      <c r="H532" s="6">
        <f t="shared" si="16"/>
        <v>0.9999997068639973</v>
      </c>
    </row>
    <row r="533" spans="1:8" ht="38.25">
      <c r="A533" s="44">
        <f t="shared" si="17"/>
        <v>522</v>
      </c>
      <c r="B533" s="57" t="s">
        <v>647</v>
      </c>
      <c r="C533" s="58" t="s">
        <v>166</v>
      </c>
      <c r="D533" s="58" t="s">
        <v>648</v>
      </c>
      <c r="E533" s="58" t="s">
        <v>135</v>
      </c>
      <c r="F533" s="59">
        <v>15000000</v>
      </c>
      <c r="G533" s="59">
        <v>0</v>
      </c>
      <c r="H533" s="6">
        <f t="shared" si="16"/>
        <v>0</v>
      </c>
    </row>
    <row r="534" spans="1:8" ht="12.75">
      <c r="A534" s="44">
        <f t="shared" si="17"/>
        <v>523</v>
      </c>
      <c r="B534" s="57" t="s">
        <v>367</v>
      </c>
      <c r="C534" s="58" t="s">
        <v>166</v>
      </c>
      <c r="D534" s="58" t="s">
        <v>648</v>
      </c>
      <c r="E534" s="58" t="s">
        <v>206</v>
      </c>
      <c r="F534" s="59">
        <v>15000000</v>
      </c>
      <c r="G534" s="59">
        <v>0</v>
      </c>
      <c r="H534" s="6">
        <f t="shared" si="16"/>
        <v>0</v>
      </c>
    </row>
    <row r="535" spans="1:8" ht="25.5">
      <c r="A535" s="44">
        <f t="shared" si="17"/>
        <v>524</v>
      </c>
      <c r="B535" s="57" t="s">
        <v>649</v>
      </c>
      <c r="C535" s="58" t="s">
        <v>166</v>
      </c>
      <c r="D535" s="58" t="s">
        <v>650</v>
      </c>
      <c r="E535" s="58" t="s">
        <v>135</v>
      </c>
      <c r="F535" s="59">
        <v>3431030</v>
      </c>
      <c r="G535" s="59">
        <v>0</v>
      </c>
      <c r="H535" s="6">
        <f t="shared" si="16"/>
        <v>0</v>
      </c>
    </row>
    <row r="536" spans="1:8" ht="12.75">
      <c r="A536" s="44">
        <f t="shared" si="17"/>
        <v>525</v>
      </c>
      <c r="B536" s="57" t="s">
        <v>367</v>
      </c>
      <c r="C536" s="58" t="s">
        <v>166</v>
      </c>
      <c r="D536" s="58" t="s">
        <v>650</v>
      </c>
      <c r="E536" s="58" t="s">
        <v>206</v>
      </c>
      <c r="F536" s="59">
        <v>3431030</v>
      </c>
      <c r="G536" s="59">
        <v>0</v>
      </c>
      <c r="H536" s="6">
        <f t="shared" si="16"/>
        <v>0</v>
      </c>
    </row>
    <row r="537" spans="1:8" ht="25.5">
      <c r="A537" s="44">
        <f t="shared" si="17"/>
        <v>526</v>
      </c>
      <c r="B537" s="57" t="s">
        <v>437</v>
      </c>
      <c r="C537" s="58" t="s">
        <v>166</v>
      </c>
      <c r="D537" s="58" t="s">
        <v>651</v>
      </c>
      <c r="E537" s="58" t="s">
        <v>135</v>
      </c>
      <c r="F537" s="59">
        <v>112200</v>
      </c>
      <c r="G537" s="59">
        <v>112200</v>
      </c>
      <c r="H537" s="6">
        <f t="shared" si="16"/>
        <v>1</v>
      </c>
    </row>
    <row r="538" spans="1:8" ht="25.5">
      <c r="A538" s="44">
        <f t="shared" si="17"/>
        <v>527</v>
      </c>
      <c r="B538" s="57" t="s">
        <v>289</v>
      </c>
      <c r="C538" s="58" t="s">
        <v>166</v>
      </c>
      <c r="D538" s="58" t="s">
        <v>651</v>
      </c>
      <c r="E538" s="58" t="s">
        <v>203</v>
      </c>
      <c r="F538" s="59">
        <v>112200</v>
      </c>
      <c r="G538" s="59">
        <v>112200</v>
      </c>
      <c r="H538" s="6">
        <f t="shared" si="16"/>
        <v>1</v>
      </c>
    </row>
    <row r="539" spans="1:8" ht="38.25">
      <c r="A539" s="44">
        <f t="shared" si="17"/>
        <v>528</v>
      </c>
      <c r="B539" s="57" t="s">
        <v>785</v>
      </c>
      <c r="C539" s="58" t="s">
        <v>166</v>
      </c>
      <c r="D539" s="58" t="s">
        <v>786</v>
      </c>
      <c r="E539" s="58" t="s">
        <v>135</v>
      </c>
      <c r="F539" s="59">
        <v>76400</v>
      </c>
      <c r="G539" s="59">
        <v>37900</v>
      </c>
      <c r="H539" s="6">
        <f t="shared" si="16"/>
        <v>0.49607329842931935</v>
      </c>
    </row>
    <row r="540" spans="1:8" ht="25.5">
      <c r="A540" s="44">
        <f t="shared" si="17"/>
        <v>529</v>
      </c>
      <c r="B540" s="57" t="s">
        <v>289</v>
      </c>
      <c r="C540" s="58" t="s">
        <v>166</v>
      </c>
      <c r="D540" s="58" t="s">
        <v>786</v>
      </c>
      <c r="E540" s="58" t="s">
        <v>203</v>
      </c>
      <c r="F540" s="59">
        <v>76400</v>
      </c>
      <c r="G540" s="59">
        <v>37900</v>
      </c>
      <c r="H540" s="6">
        <f t="shared" si="16"/>
        <v>0.49607329842931935</v>
      </c>
    </row>
    <row r="541" spans="1:8" ht="38.25">
      <c r="A541" s="53">
        <f t="shared" si="17"/>
        <v>530</v>
      </c>
      <c r="B541" s="60" t="s">
        <v>101</v>
      </c>
      <c r="C541" s="61" t="s">
        <v>167</v>
      </c>
      <c r="D541" s="61" t="s">
        <v>451</v>
      </c>
      <c r="E541" s="61" t="s">
        <v>135</v>
      </c>
      <c r="F541" s="62">
        <v>132321600</v>
      </c>
      <c r="G541" s="62">
        <v>100820497.49</v>
      </c>
      <c r="H541" s="7">
        <f t="shared" si="16"/>
        <v>0.7619352962025852</v>
      </c>
    </row>
    <row r="542" spans="1:8" ht="25.5">
      <c r="A542" s="44">
        <f t="shared" si="17"/>
        <v>531</v>
      </c>
      <c r="B542" s="57" t="s">
        <v>102</v>
      </c>
      <c r="C542" s="58" t="s">
        <v>168</v>
      </c>
      <c r="D542" s="58" t="s">
        <v>451</v>
      </c>
      <c r="E542" s="58" t="s">
        <v>135</v>
      </c>
      <c r="F542" s="59">
        <v>19905000</v>
      </c>
      <c r="G542" s="59">
        <v>13356750</v>
      </c>
      <c r="H542" s="6">
        <f t="shared" si="16"/>
        <v>0.6710248681235871</v>
      </c>
    </row>
    <row r="543" spans="1:8" ht="38.25">
      <c r="A543" s="44">
        <f t="shared" si="17"/>
        <v>532</v>
      </c>
      <c r="B543" s="57" t="s">
        <v>439</v>
      </c>
      <c r="C543" s="58" t="s">
        <v>168</v>
      </c>
      <c r="D543" s="58" t="s">
        <v>652</v>
      </c>
      <c r="E543" s="58" t="s">
        <v>135</v>
      </c>
      <c r="F543" s="59">
        <v>19905000</v>
      </c>
      <c r="G543" s="59">
        <v>13356750</v>
      </c>
      <c r="H543" s="6">
        <f t="shared" si="16"/>
        <v>0.6710248681235871</v>
      </c>
    </row>
    <row r="544" spans="1:8" ht="25.5">
      <c r="A544" s="44">
        <f t="shared" si="17"/>
        <v>533</v>
      </c>
      <c r="B544" s="57" t="s">
        <v>440</v>
      </c>
      <c r="C544" s="58" t="s">
        <v>168</v>
      </c>
      <c r="D544" s="58" t="s">
        <v>685</v>
      </c>
      <c r="E544" s="58" t="s">
        <v>135</v>
      </c>
      <c r="F544" s="59">
        <v>19905000</v>
      </c>
      <c r="G544" s="59">
        <v>13356750</v>
      </c>
      <c r="H544" s="6">
        <f t="shared" si="16"/>
        <v>0.6710248681235871</v>
      </c>
    </row>
    <row r="545" spans="1:8" ht="25.5">
      <c r="A545" s="44">
        <f t="shared" si="17"/>
        <v>534</v>
      </c>
      <c r="B545" s="57" t="s">
        <v>441</v>
      </c>
      <c r="C545" s="58" t="s">
        <v>168</v>
      </c>
      <c r="D545" s="58" t="s">
        <v>653</v>
      </c>
      <c r="E545" s="58" t="s">
        <v>135</v>
      </c>
      <c r="F545" s="59">
        <v>15185000</v>
      </c>
      <c r="G545" s="59">
        <v>11391750</v>
      </c>
      <c r="H545" s="6">
        <f t="shared" si="16"/>
        <v>0.7501975633849193</v>
      </c>
    </row>
    <row r="546" spans="1:8" ht="12.75">
      <c r="A546" s="44">
        <f t="shared" si="17"/>
        <v>535</v>
      </c>
      <c r="B546" s="57" t="s">
        <v>442</v>
      </c>
      <c r="C546" s="58" t="s">
        <v>168</v>
      </c>
      <c r="D546" s="58" t="s">
        <v>653</v>
      </c>
      <c r="E546" s="58" t="s">
        <v>215</v>
      </c>
      <c r="F546" s="59">
        <v>15185000</v>
      </c>
      <c r="G546" s="59">
        <v>11391750</v>
      </c>
      <c r="H546" s="6">
        <f t="shared" si="16"/>
        <v>0.7501975633849193</v>
      </c>
    </row>
    <row r="547" spans="1:8" ht="38.25">
      <c r="A547" s="44">
        <f t="shared" si="17"/>
        <v>536</v>
      </c>
      <c r="B547" s="57" t="s">
        <v>443</v>
      </c>
      <c r="C547" s="58" t="s">
        <v>168</v>
      </c>
      <c r="D547" s="58" t="s">
        <v>654</v>
      </c>
      <c r="E547" s="58" t="s">
        <v>135</v>
      </c>
      <c r="F547" s="59">
        <v>4720000</v>
      </c>
      <c r="G547" s="59">
        <v>1965000</v>
      </c>
      <c r="H547" s="6">
        <f t="shared" si="16"/>
        <v>0.4163135593220339</v>
      </c>
    </row>
    <row r="548" spans="1:8" ht="12.75">
      <c r="A548" s="44">
        <f t="shared" si="17"/>
        <v>537</v>
      </c>
      <c r="B548" s="57" t="s">
        <v>442</v>
      </c>
      <c r="C548" s="58" t="s">
        <v>168</v>
      </c>
      <c r="D548" s="58" t="s">
        <v>654</v>
      </c>
      <c r="E548" s="58" t="s">
        <v>215</v>
      </c>
      <c r="F548" s="59">
        <v>4720000</v>
      </c>
      <c r="G548" s="59">
        <v>1965000</v>
      </c>
      <c r="H548" s="6">
        <f t="shared" si="16"/>
        <v>0.4163135593220339</v>
      </c>
    </row>
    <row r="549" spans="1:8" ht="12.75">
      <c r="A549" s="44">
        <f t="shared" si="17"/>
        <v>538</v>
      </c>
      <c r="B549" s="57" t="s">
        <v>103</v>
      </c>
      <c r="C549" s="58" t="s">
        <v>169</v>
      </c>
      <c r="D549" s="58" t="s">
        <v>451</v>
      </c>
      <c r="E549" s="58" t="s">
        <v>135</v>
      </c>
      <c r="F549" s="59">
        <v>112416600</v>
      </c>
      <c r="G549" s="59">
        <v>87463747.49</v>
      </c>
      <c r="H549" s="6">
        <f t="shared" si="16"/>
        <v>0.7780323145336187</v>
      </c>
    </row>
    <row r="550" spans="1:8" ht="38.25">
      <c r="A550" s="44">
        <f t="shared" si="17"/>
        <v>539</v>
      </c>
      <c r="B550" s="57" t="s">
        <v>322</v>
      </c>
      <c r="C550" s="58" t="s">
        <v>169</v>
      </c>
      <c r="D550" s="58" t="s">
        <v>493</v>
      </c>
      <c r="E550" s="58" t="s">
        <v>135</v>
      </c>
      <c r="F550" s="59">
        <v>1063500</v>
      </c>
      <c r="G550" s="59">
        <v>904000</v>
      </c>
      <c r="H550" s="6">
        <f aca="true" t="shared" si="18" ref="H550:H563">G550/F550</f>
        <v>0.8500235072872591</v>
      </c>
    </row>
    <row r="551" spans="1:8" ht="38.25">
      <c r="A551" s="44">
        <f t="shared" si="17"/>
        <v>540</v>
      </c>
      <c r="B551" s="57" t="s">
        <v>323</v>
      </c>
      <c r="C551" s="58" t="s">
        <v>169</v>
      </c>
      <c r="D551" s="58" t="s">
        <v>659</v>
      </c>
      <c r="E551" s="58" t="s">
        <v>135</v>
      </c>
      <c r="F551" s="59">
        <v>1063500</v>
      </c>
      <c r="G551" s="59">
        <v>904000</v>
      </c>
      <c r="H551" s="6">
        <f t="shared" si="18"/>
        <v>0.8500235072872591</v>
      </c>
    </row>
    <row r="552" spans="1:8" ht="63.75">
      <c r="A552" s="44">
        <f t="shared" si="17"/>
        <v>541</v>
      </c>
      <c r="B552" s="57" t="s">
        <v>324</v>
      </c>
      <c r="C552" s="58" t="s">
        <v>169</v>
      </c>
      <c r="D552" s="58" t="s">
        <v>494</v>
      </c>
      <c r="E552" s="58" t="s">
        <v>135</v>
      </c>
      <c r="F552" s="59">
        <v>500</v>
      </c>
      <c r="G552" s="59">
        <v>500</v>
      </c>
      <c r="H552" s="6">
        <f t="shared" si="18"/>
        <v>1</v>
      </c>
    </row>
    <row r="553" spans="1:8" ht="12.75">
      <c r="A553" s="44">
        <f t="shared" si="17"/>
        <v>542</v>
      </c>
      <c r="B553" s="57" t="s">
        <v>321</v>
      </c>
      <c r="C553" s="58" t="s">
        <v>169</v>
      </c>
      <c r="D553" s="58" t="s">
        <v>494</v>
      </c>
      <c r="E553" s="58" t="s">
        <v>210</v>
      </c>
      <c r="F553" s="59">
        <v>500</v>
      </c>
      <c r="G553" s="59">
        <v>500</v>
      </c>
      <c r="H553" s="6">
        <f t="shared" si="18"/>
        <v>1</v>
      </c>
    </row>
    <row r="554" spans="1:8" ht="51">
      <c r="A554" s="44">
        <f t="shared" si="17"/>
        <v>543</v>
      </c>
      <c r="B554" s="57" t="s">
        <v>444</v>
      </c>
      <c r="C554" s="58" t="s">
        <v>169</v>
      </c>
      <c r="D554" s="58" t="s">
        <v>655</v>
      </c>
      <c r="E554" s="58" t="s">
        <v>135</v>
      </c>
      <c r="F554" s="59">
        <v>1063000</v>
      </c>
      <c r="G554" s="59">
        <v>903500</v>
      </c>
      <c r="H554" s="6">
        <f t="shared" si="18"/>
        <v>0.8499529633113829</v>
      </c>
    </row>
    <row r="555" spans="1:8" ht="12.75">
      <c r="A555" s="44">
        <f t="shared" si="17"/>
        <v>544</v>
      </c>
      <c r="B555" s="57" t="s">
        <v>321</v>
      </c>
      <c r="C555" s="58" t="s">
        <v>169</v>
      </c>
      <c r="D555" s="58" t="s">
        <v>655</v>
      </c>
      <c r="E555" s="58" t="s">
        <v>210</v>
      </c>
      <c r="F555" s="59">
        <v>1063000</v>
      </c>
      <c r="G555" s="59">
        <v>903500</v>
      </c>
      <c r="H555" s="6">
        <f t="shared" si="18"/>
        <v>0.8499529633113829</v>
      </c>
    </row>
    <row r="556" spans="1:8" ht="38.25">
      <c r="A556" s="44">
        <f t="shared" si="17"/>
        <v>545</v>
      </c>
      <c r="B556" s="57" t="s">
        <v>439</v>
      </c>
      <c r="C556" s="58" t="s">
        <v>169</v>
      </c>
      <c r="D556" s="58" t="s">
        <v>652</v>
      </c>
      <c r="E556" s="58" t="s">
        <v>135</v>
      </c>
      <c r="F556" s="59">
        <v>111337300</v>
      </c>
      <c r="G556" s="59">
        <v>86543947.49</v>
      </c>
      <c r="H556" s="6">
        <f t="shared" si="18"/>
        <v>0.7773131510284513</v>
      </c>
    </row>
    <row r="557" spans="1:8" ht="25.5">
      <c r="A557" s="44">
        <f t="shared" si="17"/>
        <v>546</v>
      </c>
      <c r="B557" s="57" t="s">
        <v>440</v>
      </c>
      <c r="C557" s="58" t="s">
        <v>169</v>
      </c>
      <c r="D557" s="58" t="s">
        <v>685</v>
      </c>
      <c r="E557" s="58" t="s">
        <v>135</v>
      </c>
      <c r="F557" s="59">
        <v>111337300</v>
      </c>
      <c r="G557" s="59">
        <v>86543947.49</v>
      </c>
      <c r="H557" s="6">
        <f t="shared" si="18"/>
        <v>0.7773131510284513</v>
      </c>
    </row>
    <row r="558" spans="1:8" ht="25.5">
      <c r="A558" s="44">
        <f t="shared" si="17"/>
        <v>547</v>
      </c>
      <c r="B558" s="57" t="s">
        <v>445</v>
      </c>
      <c r="C558" s="58" t="s">
        <v>169</v>
      </c>
      <c r="D558" s="58" t="s">
        <v>656</v>
      </c>
      <c r="E558" s="58" t="s">
        <v>135</v>
      </c>
      <c r="F558" s="59">
        <v>111337300</v>
      </c>
      <c r="G558" s="59">
        <v>86543947.49</v>
      </c>
      <c r="H558" s="6">
        <f t="shared" si="18"/>
        <v>0.7773131510284513</v>
      </c>
    </row>
    <row r="559" spans="1:8" ht="12.75">
      <c r="A559" s="44">
        <f t="shared" si="17"/>
        <v>548</v>
      </c>
      <c r="B559" s="57" t="s">
        <v>321</v>
      </c>
      <c r="C559" s="58" t="s">
        <v>169</v>
      </c>
      <c r="D559" s="58" t="s">
        <v>656</v>
      </c>
      <c r="E559" s="58" t="s">
        <v>210</v>
      </c>
      <c r="F559" s="59">
        <v>111337300</v>
      </c>
      <c r="G559" s="59">
        <v>86543947.49</v>
      </c>
      <c r="H559" s="6">
        <f t="shared" si="18"/>
        <v>0.7773131510284513</v>
      </c>
    </row>
    <row r="560" spans="1:8" ht="12.75">
      <c r="A560" s="44">
        <f t="shared" si="17"/>
        <v>549</v>
      </c>
      <c r="B560" s="57" t="s">
        <v>285</v>
      </c>
      <c r="C560" s="58" t="s">
        <v>169</v>
      </c>
      <c r="D560" s="58" t="s">
        <v>452</v>
      </c>
      <c r="E560" s="58" t="s">
        <v>135</v>
      </c>
      <c r="F560" s="59">
        <v>15800</v>
      </c>
      <c r="G560" s="59">
        <v>15800</v>
      </c>
      <c r="H560" s="6">
        <f t="shared" si="18"/>
        <v>1</v>
      </c>
    </row>
    <row r="561" spans="1:8" ht="89.25">
      <c r="A561" s="44">
        <f t="shared" si="17"/>
        <v>550</v>
      </c>
      <c r="B561" s="57" t="s">
        <v>657</v>
      </c>
      <c r="C561" s="58" t="s">
        <v>169</v>
      </c>
      <c r="D561" s="58" t="s">
        <v>658</v>
      </c>
      <c r="E561" s="58" t="s">
        <v>135</v>
      </c>
      <c r="F561" s="59">
        <v>15800</v>
      </c>
      <c r="G561" s="59">
        <v>15800</v>
      </c>
      <c r="H561" s="6">
        <f t="shared" si="18"/>
        <v>1</v>
      </c>
    </row>
    <row r="562" spans="1:8" ht="12.75">
      <c r="A562" s="44">
        <f t="shared" si="17"/>
        <v>551</v>
      </c>
      <c r="B562" s="57" t="s">
        <v>321</v>
      </c>
      <c r="C562" s="58" t="s">
        <v>169</v>
      </c>
      <c r="D562" s="58" t="s">
        <v>658</v>
      </c>
      <c r="E562" s="58" t="s">
        <v>210</v>
      </c>
      <c r="F562" s="59">
        <v>15800</v>
      </c>
      <c r="G562" s="59">
        <v>15800</v>
      </c>
      <c r="H562" s="6">
        <f t="shared" si="18"/>
        <v>1</v>
      </c>
    </row>
    <row r="563" spans="1:8" s="54" customFormat="1" ht="12.75">
      <c r="A563" s="44">
        <f t="shared" si="17"/>
        <v>552</v>
      </c>
      <c r="B563" s="112" t="s">
        <v>216</v>
      </c>
      <c r="C563" s="112"/>
      <c r="D563" s="112"/>
      <c r="E563" s="112"/>
      <c r="F563" s="63">
        <v>1095399592.92</v>
      </c>
      <c r="G563" s="63">
        <v>695083310.22</v>
      </c>
      <c r="H563" s="7">
        <f t="shared" si="18"/>
        <v>0.6345477163882457</v>
      </c>
    </row>
  </sheetData>
  <sheetProtection/>
  <autoFilter ref="A12:I563"/>
  <mergeCells count="12">
    <mergeCell ref="E9:E11"/>
    <mergeCell ref="F9:F11"/>
    <mergeCell ref="B563:E563"/>
    <mergeCell ref="G1:H1"/>
    <mergeCell ref="G2:H2"/>
    <mergeCell ref="G3:H3"/>
    <mergeCell ref="A7:H7"/>
    <mergeCell ref="A9:A11"/>
    <mergeCell ref="B9:B11"/>
    <mergeCell ref="C9:C11"/>
    <mergeCell ref="D9:D11"/>
    <mergeCell ref="G9:H10"/>
  </mergeCells>
  <printOptions/>
  <pageMargins left="0.3937007874015748" right="0" top="0.1968503937007874" bottom="0.1968503937007874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36"/>
  <sheetViews>
    <sheetView zoomScalePageLayoutView="0" workbookViewId="0" topLeftCell="A19">
      <selection activeCell="D5" sqref="D5:E5"/>
    </sheetView>
  </sheetViews>
  <sheetFormatPr defaultColWidth="9.140625" defaultRowHeight="12.75"/>
  <cols>
    <col min="1" max="1" width="6.140625" style="1" customWidth="1"/>
    <col min="2" max="2" width="42.28125" style="2" customWidth="1"/>
    <col min="3" max="3" width="24.7109375" style="2" customWidth="1"/>
    <col min="4" max="4" width="17.140625" style="2" customWidth="1"/>
    <col min="5" max="5" width="13.8515625" style="2" customWidth="1"/>
    <col min="6" max="6" width="20.00390625" style="2" customWidth="1"/>
    <col min="7" max="7" width="11.8515625" style="2" customWidth="1"/>
    <col min="8" max="8" width="9.7109375" style="2" customWidth="1"/>
    <col min="9" max="9" width="11.140625" style="2" customWidth="1"/>
    <col min="10" max="16384" width="9.140625" style="2" customWidth="1"/>
  </cols>
  <sheetData>
    <row r="1" spans="1:5" ht="12.75">
      <c r="A1" s="3"/>
      <c r="B1" s="4"/>
      <c r="C1" s="4"/>
      <c r="D1" s="129" t="s">
        <v>120</v>
      </c>
      <c r="E1" s="129"/>
    </row>
    <row r="2" spans="1:5" ht="12.75">
      <c r="A2" s="3"/>
      <c r="B2" s="4"/>
      <c r="C2" s="4"/>
      <c r="D2" s="129" t="s">
        <v>876</v>
      </c>
      <c r="E2" s="129"/>
    </row>
    <row r="3" spans="1:5" ht="12.75">
      <c r="A3" s="3"/>
      <c r="B3" s="4"/>
      <c r="C3" s="4"/>
      <c r="D3" s="129" t="s">
        <v>105</v>
      </c>
      <c r="E3" s="129"/>
    </row>
    <row r="4" spans="1:5" ht="12.75">
      <c r="A4" s="3"/>
      <c r="B4" s="4"/>
      <c r="C4" s="4"/>
      <c r="D4" s="4"/>
      <c r="E4" s="5" t="s">
        <v>134</v>
      </c>
    </row>
    <row r="5" spans="1:5" ht="12.75">
      <c r="A5" s="3"/>
      <c r="B5" s="4"/>
      <c r="C5" s="4"/>
      <c r="D5" s="129" t="s">
        <v>877</v>
      </c>
      <c r="E5" s="129"/>
    </row>
    <row r="6" spans="1:5" ht="12.75">
      <c r="A6" s="3"/>
      <c r="B6" s="4"/>
      <c r="C6" s="4"/>
      <c r="D6" s="4"/>
      <c r="E6" s="4"/>
    </row>
    <row r="7" spans="1:5" ht="3.75" customHeight="1">
      <c r="A7" s="3"/>
      <c r="B7" s="4"/>
      <c r="C7" s="4"/>
      <c r="D7" s="4"/>
      <c r="E7" s="4"/>
    </row>
    <row r="8" spans="1:5" ht="12.75" hidden="1">
      <c r="A8" s="3"/>
      <c r="B8" s="4"/>
      <c r="C8" s="4"/>
      <c r="D8" s="4"/>
      <c r="E8" s="4"/>
    </row>
    <row r="9" spans="1:5" ht="43.5" customHeight="1">
      <c r="A9" s="123" t="s">
        <v>843</v>
      </c>
      <c r="B9" s="124"/>
      <c r="C9" s="124"/>
      <c r="D9" s="124"/>
      <c r="E9" s="124"/>
    </row>
    <row r="10" spans="1:5" ht="12.75">
      <c r="A10" s="9"/>
      <c r="B10" s="18"/>
      <c r="C10" s="9"/>
      <c r="D10" s="9"/>
      <c r="E10" s="4"/>
    </row>
    <row r="11" spans="1:5" ht="11.25" customHeight="1">
      <c r="A11" s="127" t="s">
        <v>106</v>
      </c>
      <c r="B11" s="127" t="s">
        <v>121</v>
      </c>
      <c r="C11" s="127" t="s">
        <v>122</v>
      </c>
      <c r="D11" s="127" t="s">
        <v>686</v>
      </c>
      <c r="E11" s="104" t="s">
        <v>842</v>
      </c>
    </row>
    <row r="12" spans="1:5" ht="11.25" customHeight="1">
      <c r="A12" s="127"/>
      <c r="B12" s="127"/>
      <c r="C12" s="127"/>
      <c r="D12" s="127"/>
      <c r="E12" s="125"/>
    </row>
    <row r="13" spans="1:5" ht="68.25" customHeight="1">
      <c r="A13" s="127"/>
      <c r="B13" s="127"/>
      <c r="C13" s="127"/>
      <c r="D13" s="127"/>
      <c r="E13" s="126"/>
    </row>
    <row r="14" spans="1:5" ht="12.75">
      <c r="A14" s="10">
        <v>1</v>
      </c>
      <c r="B14" s="10">
        <v>2</v>
      </c>
      <c r="C14" s="10">
        <v>3</v>
      </c>
      <c r="D14" s="10"/>
      <c r="E14" s="10">
        <v>6</v>
      </c>
    </row>
    <row r="15" spans="1:7" ht="25.5">
      <c r="A15" s="19">
        <v>1</v>
      </c>
      <c r="B15" s="20" t="s">
        <v>115</v>
      </c>
      <c r="C15" s="10"/>
      <c r="D15" s="11">
        <f>D17</f>
        <v>62302685.92000008</v>
      </c>
      <c r="E15" s="23">
        <f>E17</f>
        <v>-60704382.24000001</v>
      </c>
      <c r="F15" s="8"/>
      <c r="G15" s="8"/>
    </row>
    <row r="16" spans="1:5" ht="12.75">
      <c r="A16" s="10">
        <f>1+A15</f>
        <v>2</v>
      </c>
      <c r="B16" s="21" t="s">
        <v>113</v>
      </c>
      <c r="C16" s="10"/>
      <c r="D16" s="12"/>
      <c r="E16" s="12"/>
    </row>
    <row r="17" spans="1:5" ht="25.5">
      <c r="A17" s="10">
        <f aca="true" t="shared" si="0" ref="A17:A24">1+A16</f>
        <v>3</v>
      </c>
      <c r="B17" s="21" t="s">
        <v>114</v>
      </c>
      <c r="C17" s="10"/>
      <c r="D17" s="13">
        <f>D18</f>
        <v>62302685.92000008</v>
      </c>
      <c r="E17" s="13">
        <f>E18</f>
        <v>-60704382.24000001</v>
      </c>
    </row>
    <row r="18" spans="1:5" ht="12.75">
      <c r="A18" s="10">
        <f t="shared" si="0"/>
        <v>4</v>
      </c>
      <c r="B18" s="21" t="s">
        <v>117</v>
      </c>
      <c r="C18" s="16" t="s">
        <v>116</v>
      </c>
      <c r="D18" s="13">
        <f>D22+D21</f>
        <v>62302685.92000008</v>
      </c>
      <c r="E18" s="13">
        <f>E22+E21-E23</f>
        <v>-60704382.24000001</v>
      </c>
    </row>
    <row r="19" spans="1:5" ht="54" customHeight="1">
      <c r="A19" s="10"/>
      <c r="B19" s="21" t="s">
        <v>132</v>
      </c>
      <c r="C19" s="16" t="s">
        <v>131</v>
      </c>
      <c r="D19" s="16"/>
      <c r="E19" s="13">
        <v>0</v>
      </c>
    </row>
    <row r="20" spans="1:5" ht="65.25" customHeight="1">
      <c r="A20" s="10"/>
      <c r="B20" s="21" t="s">
        <v>133</v>
      </c>
      <c r="C20" s="16" t="s">
        <v>130</v>
      </c>
      <c r="D20" s="16"/>
      <c r="E20" s="13">
        <v>0</v>
      </c>
    </row>
    <row r="21" spans="1:7" ht="27.75" customHeight="1">
      <c r="A21" s="10">
        <f>1+A18</f>
        <v>5</v>
      </c>
      <c r="B21" s="21" t="s">
        <v>123</v>
      </c>
      <c r="C21" s="16" t="s">
        <v>124</v>
      </c>
      <c r="D21" s="17">
        <v>-1033096907</v>
      </c>
      <c r="E21" s="14">
        <v>-769039190.55</v>
      </c>
      <c r="F21" s="8"/>
      <c r="G21" s="8"/>
    </row>
    <row r="22" spans="1:7" ht="29.25" customHeight="1">
      <c r="A22" s="10">
        <f t="shared" si="0"/>
        <v>6</v>
      </c>
      <c r="B22" s="21" t="s">
        <v>125</v>
      </c>
      <c r="C22" s="16" t="s">
        <v>126</v>
      </c>
      <c r="D22" s="17">
        <v>1095399592.92</v>
      </c>
      <c r="E22" s="14">
        <v>708334808.31</v>
      </c>
      <c r="F22" s="8"/>
      <c r="G22" s="8"/>
    </row>
    <row r="23" spans="1:7" ht="105" customHeight="1">
      <c r="A23" s="10">
        <f t="shared" si="0"/>
        <v>7</v>
      </c>
      <c r="B23" s="21" t="s">
        <v>112</v>
      </c>
      <c r="C23" s="16" t="s">
        <v>21</v>
      </c>
      <c r="D23" s="17">
        <v>0</v>
      </c>
      <c r="E23" s="14">
        <v>0</v>
      </c>
      <c r="G23" s="8"/>
    </row>
    <row r="24" spans="1:6" ht="54" customHeight="1">
      <c r="A24" s="10">
        <f t="shared" si="0"/>
        <v>8</v>
      </c>
      <c r="B24" s="21" t="s">
        <v>127</v>
      </c>
      <c r="C24" s="16" t="s">
        <v>128</v>
      </c>
      <c r="D24" s="17">
        <v>0</v>
      </c>
      <c r="E24" s="14">
        <v>0</v>
      </c>
      <c r="F24" s="8"/>
    </row>
    <row r="25" spans="1:6" ht="12.75">
      <c r="A25" s="9"/>
      <c r="B25" s="18"/>
      <c r="C25" s="9"/>
      <c r="D25" s="9"/>
      <c r="E25" s="4"/>
      <c r="F25" s="8"/>
    </row>
    <row r="26" spans="1:5" ht="12.75">
      <c r="A26" s="9"/>
      <c r="B26" s="18"/>
      <c r="C26" s="9"/>
      <c r="D26" s="29"/>
      <c r="E26" s="4"/>
    </row>
    <row r="27" spans="1:4" ht="11.25">
      <c r="A27" s="15"/>
      <c r="B27" s="22"/>
      <c r="C27" s="15"/>
      <c r="D27" s="15"/>
    </row>
    <row r="28" spans="1:4" ht="11.25">
      <c r="A28" s="15"/>
      <c r="B28" s="22"/>
      <c r="C28" s="15"/>
      <c r="D28" s="15"/>
    </row>
    <row r="29" spans="1:4" ht="11.25">
      <c r="A29" s="15"/>
      <c r="B29" s="22"/>
      <c r="C29" s="15"/>
      <c r="D29" s="15"/>
    </row>
    <row r="30" spans="1:4" ht="11.25">
      <c r="A30" s="15"/>
      <c r="B30" s="22"/>
      <c r="C30" s="15"/>
      <c r="D30" s="15"/>
    </row>
    <row r="31" spans="1:4" ht="11.25">
      <c r="A31" s="15"/>
      <c r="B31" s="22"/>
      <c r="C31" s="15"/>
      <c r="D31" s="15"/>
    </row>
    <row r="32" spans="1:4" ht="11.25">
      <c r="A32" s="15"/>
      <c r="B32" s="22"/>
      <c r="C32" s="15"/>
      <c r="D32" s="15"/>
    </row>
    <row r="33" spans="1:4" ht="11.25">
      <c r="A33" s="15"/>
      <c r="B33" s="22"/>
      <c r="C33" s="15"/>
      <c r="D33" s="15"/>
    </row>
    <row r="34" spans="1:4" ht="11.25">
      <c r="A34" s="15"/>
      <c r="B34" s="22"/>
      <c r="C34" s="15"/>
      <c r="D34" s="15"/>
    </row>
    <row r="35" spans="1:4" ht="11.25">
      <c r="A35" s="15"/>
      <c r="B35" s="22"/>
      <c r="C35" s="15"/>
      <c r="D35" s="15"/>
    </row>
    <row r="36" spans="1:4" ht="11.25">
      <c r="A36" s="15"/>
      <c r="B36" s="22"/>
      <c r="C36" s="15"/>
      <c r="D36" s="15"/>
    </row>
  </sheetData>
  <sheetProtection/>
  <mergeCells count="10">
    <mergeCell ref="D1:E1"/>
    <mergeCell ref="D2:E2"/>
    <mergeCell ref="D3:E3"/>
    <mergeCell ref="D5:E5"/>
    <mergeCell ref="A9:E9"/>
    <mergeCell ref="E11:E13"/>
    <mergeCell ref="A11:A13"/>
    <mergeCell ref="B11:B13"/>
    <mergeCell ref="C11:C13"/>
    <mergeCell ref="D11:D13"/>
  </mergeCells>
  <printOptions/>
  <pageMargins left="0.984251968503937" right="0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39.421875" style="25" customWidth="1"/>
    <col min="2" max="2" width="21.421875" style="25" customWidth="1"/>
    <col min="3" max="3" width="24.28125" style="25" customWidth="1"/>
    <col min="4" max="16384" width="9.140625" style="25" customWidth="1"/>
  </cols>
  <sheetData>
    <row r="1" spans="2:3" ht="12.75">
      <c r="B1" s="129" t="s">
        <v>243</v>
      </c>
      <c r="C1" s="129"/>
    </row>
    <row r="2" spans="2:3" ht="12.75">
      <c r="B2" s="129" t="s">
        <v>238</v>
      </c>
      <c r="C2" s="129"/>
    </row>
    <row r="3" spans="2:3" ht="12.75">
      <c r="B3" s="129" t="s">
        <v>105</v>
      </c>
      <c r="C3" s="129"/>
    </row>
    <row r="4" spans="2:3" ht="12.75">
      <c r="B4" s="129" t="s">
        <v>134</v>
      </c>
      <c r="C4" s="129"/>
    </row>
    <row r="5" spans="2:3" ht="12.75">
      <c r="B5" s="129" t="s">
        <v>239</v>
      </c>
      <c r="C5" s="129"/>
    </row>
    <row r="7" ht="9.75" customHeight="1"/>
    <row r="8" ht="12.75" hidden="1"/>
    <row r="9" ht="12.75" hidden="1"/>
    <row r="10" spans="1:3" ht="190.5" customHeight="1">
      <c r="A10" s="128" t="s">
        <v>844</v>
      </c>
      <c r="B10" s="124"/>
      <c r="C10" s="124"/>
    </row>
    <row r="11" spans="1:3" ht="114.75">
      <c r="A11" s="24" t="s">
        <v>240</v>
      </c>
      <c r="B11" s="24" t="s">
        <v>845</v>
      </c>
      <c r="C11" s="24" t="s">
        <v>846</v>
      </c>
    </row>
    <row r="12" spans="1:3" ht="12.75">
      <c r="A12" s="24">
        <v>1</v>
      </c>
      <c r="B12" s="24">
        <v>2</v>
      </c>
      <c r="C12" s="24">
        <v>3</v>
      </c>
    </row>
    <row r="13" spans="1:3" ht="79.5" customHeight="1">
      <c r="A13" s="26" t="s">
        <v>241</v>
      </c>
      <c r="B13" s="27">
        <v>48.2</v>
      </c>
      <c r="C13" s="28">
        <v>15332</v>
      </c>
    </row>
    <row r="14" spans="1:3" ht="108.75" customHeight="1">
      <c r="A14" s="26" t="s">
        <v>242</v>
      </c>
      <c r="B14" s="27">
        <v>1303</v>
      </c>
      <c r="C14" s="28">
        <v>301538.76</v>
      </c>
    </row>
  </sheetData>
  <sheetProtection/>
  <mergeCells count="6">
    <mergeCell ref="A10:C10"/>
    <mergeCell ref="B1:C1"/>
    <mergeCell ref="B2:C2"/>
    <mergeCell ref="B3:C3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Олеся Могутина</cp:lastModifiedBy>
  <cp:lastPrinted>2016-11-01T04:37:37Z</cp:lastPrinted>
  <dcterms:created xsi:type="dcterms:W3CDTF">1996-10-08T23:32:33Z</dcterms:created>
  <dcterms:modified xsi:type="dcterms:W3CDTF">2016-11-01T04:39:56Z</dcterms:modified>
  <cp:category/>
  <cp:version/>
  <cp:contentType/>
  <cp:contentStatus/>
</cp:coreProperties>
</file>